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0"/>
  <workbookPr/>
  <mc:AlternateContent xmlns:mc="http://schemas.openxmlformats.org/markup-compatibility/2006">
    <mc:Choice Requires="x15">
      <x15ac:absPath xmlns:x15ac="http://schemas.microsoft.com/office/spreadsheetml/2010/11/ac" url="G:\Drive condivisi\DelfinoDrop\DropBox Delfino SRL\3_PROGETTAZIONE BANDI OCM\7_PRESENTAZIONE_OCM_2026-2027\"/>
    </mc:Choice>
  </mc:AlternateContent>
  <xr:revisionPtr revIDLastSave="0" documentId="13_ncr:1_{E8F3F09C-8749-49CA-8F4D-D777336C01CE}" xr6:coauthVersionLast="47" xr6:coauthVersionMax="47" xr10:uidLastSave="{00000000-0000-0000-0000-000000000000}"/>
  <bookViews>
    <workbookView xWindow="28680" yWindow="-945" windowWidth="29040" windowHeight="15720" xr2:uid="{00000000-000D-0000-FFFF-FFFF00000000}"/>
  </bookViews>
  <sheets>
    <sheet name="1.DEG-INCOMING-TRASFERTE-SPED" sheetId="14" r:id="rId1"/>
    <sheet name="2.FIERE - TRASFERTE - SPED" sheetId="15" r:id="rId2"/>
    <sheet name="3.MAT-VIDEO-SOCIAL-RIVISTA" sheetId="16" r:id="rId3"/>
    <sheet name="4.MONOPOLIO-ESP. PREFERENZIALE" sheetId="18" r:id="rId4"/>
    <sheet name="TOTALE RICHIESTO" sheetId="20" r:id="rId5"/>
    <sheet name="MASSIMALI COMPLESSIVI" sheetId="9" state="hidden" r:id="rId6"/>
    <sheet name="VOCI TENDINA CON MASSIMALE" sheetId="11" state="hidden" r:id="rId7"/>
    <sheet name="DEG" sheetId="5" state="hidden" r:id="rId8"/>
    <sheet name="MASSIMALI MATERIALE" sheetId="10" state="hidden" r:id="rId9"/>
    <sheet name="TENDINE SVIZZERA" sheetId="6" state="hidden" r:id="rId10"/>
    <sheet name="TENDINE UGUALI A TUTTI I PAESI" sheetId="7" state="hidden" r:id="rId11"/>
    <sheet name="TENDINE CONDIZIONATE SVIZZE (2)" sheetId="13" state="hidden" r:id="rId12"/>
    <sheet name="VOCI TENDINA" sheetId="8" state="hidden" r:id="rId13"/>
  </sheets>
  <definedNames>
    <definedName name="_xlnm._FilterDatabase" localSheetId="0" hidden="1">'1.DEG-INCOMING-TRASFERTE-SPED'!$A$1:$BD$154</definedName>
    <definedName name="_xlnm._FilterDatabase" localSheetId="1" hidden="1">'2.FIERE - TRASFERTE - SPED'!$A$1:$BD$233</definedName>
    <definedName name="_xlnm._FilterDatabase" localSheetId="2" hidden="1">'3.MAT-VIDEO-SOCIAL-RIVISTA'!$A$1:$BF$1</definedName>
    <definedName name="_xlnm._FilterDatabase" localSheetId="3" hidden="1">'4.MONOPOLIO-ESP. PREFERENZIALE'!$A$1:$BE$1</definedName>
    <definedName name="_xlnm._FilterDatabase" localSheetId="5" hidden="1">'MASSIMALI COMPLESSIVI'!$A$1:$C$238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44" i="14" l="1"/>
  <c r="D445" i="14" s="1"/>
  <c r="D446" i="14" s="1"/>
  <c r="D447" i="14" s="1"/>
  <c r="D448" i="14" s="1"/>
  <c r="D449" i="14" s="1"/>
  <c r="D435" i="14"/>
  <c r="D436" i="14" s="1"/>
  <c r="D426" i="14"/>
  <c r="D427" i="14" s="1"/>
  <c r="D417" i="14"/>
  <c r="D418" i="14" s="1"/>
  <c r="D409" i="14"/>
  <c r="D410" i="14" s="1"/>
  <c r="D408" i="14"/>
  <c r="D399" i="14"/>
  <c r="C399" i="14" s="1"/>
  <c r="D390" i="14"/>
  <c r="D391" i="14" s="1"/>
  <c r="D392" i="14" s="1"/>
  <c r="D393" i="14" s="1"/>
  <c r="D394" i="14" s="1"/>
  <c r="D395" i="14" s="1"/>
  <c r="D381" i="14"/>
  <c r="D382" i="14" s="1"/>
  <c r="D372" i="14"/>
  <c r="D373" i="14" s="1"/>
  <c r="D363" i="14"/>
  <c r="B363" i="14" s="1"/>
  <c r="D354" i="14"/>
  <c r="D355" i="14" s="1"/>
  <c r="D356" i="14" s="1"/>
  <c r="D357" i="14" s="1"/>
  <c r="D358" i="14" s="1"/>
  <c r="D359" i="14" s="1"/>
  <c r="D345" i="14"/>
  <c r="B345" i="14" s="1"/>
  <c r="D336" i="14"/>
  <c r="D337" i="14" s="1"/>
  <c r="D338" i="14" s="1"/>
  <c r="D339" i="14" s="1"/>
  <c r="D327" i="14"/>
  <c r="B327" i="14" s="1"/>
  <c r="D318" i="14"/>
  <c r="D319" i="14" s="1"/>
  <c r="D320" i="14" s="1"/>
  <c r="D321" i="14" s="1"/>
  <c r="D322" i="14" s="1"/>
  <c r="D309" i="14"/>
  <c r="B309" i="14" s="1"/>
  <c r="D300" i="14"/>
  <c r="D301" i="14" s="1"/>
  <c r="D302" i="14" s="1"/>
  <c r="D303" i="14" s="1"/>
  <c r="D304" i="14" s="1"/>
  <c r="D305" i="14" s="1"/>
  <c r="D291" i="14"/>
  <c r="B291" i="14" s="1"/>
  <c r="D282" i="14"/>
  <c r="D283" i="14" s="1"/>
  <c r="D284" i="14" s="1"/>
  <c r="D285" i="14" s="1"/>
  <c r="D286" i="14" s="1"/>
  <c r="D287" i="14" s="1"/>
  <c r="D273" i="14"/>
  <c r="C273" i="14" s="1"/>
  <c r="D264" i="14"/>
  <c r="D265" i="14" s="1"/>
  <c r="D266" i="14" s="1"/>
  <c r="D255" i="14"/>
  <c r="C255" i="14" s="1"/>
  <c r="D246" i="14"/>
  <c r="D247" i="14" s="1"/>
  <c r="B247" i="14" s="1"/>
  <c r="D237" i="14"/>
  <c r="D238" i="14" s="1"/>
  <c r="D228" i="14"/>
  <c r="D229" i="14" s="1"/>
  <c r="D219" i="14"/>
  <c r="C219" i="14" s="1"/>
  <c r="D210" i="14"/>
  <c r="D211" i="14" s="1"/>
  <c r="D212" i="14" s="1"/>
  <c r="D213" i="14" s="1"/>
  <c r="D214" i="14" s="1"/>
  <c r="D215" i="14" s="1"/>
  <c r="D201" i="14"/>
  <c r="D202" i="14" s="1"/>
  <c r="D192" i="14"/>
  <c r="D193" i="14" s="1"/>
  <c r="D194" i="14" s="1"/>
  <c r="D195" i="14" s="1"/>
  <c r="D196" i="14" s="1"/>
  <c r="D197" i="14" s="1"/>
  <c r="D183" i="14"/>
  <c r="C183" i="14" s="1"/>
  <c r="D174" i="14"/>
  <c r="D175" i="14" s="1"/>
  <c r="D165" i="14"/>
  <c r="D166" i="14" s="1"/>
  <c r="D167" i="14" s="1"/>
  <c r="D168" i="14" s="1"/>
  <c r="D156" i="14"/>
  <c r="D157" i="14" s="1"/>
  <c r="D147" i="14"/>
  <c r="C147" i="14" s="1"/>
  <c r="O2" i="18"/>
  <c r="P193" i="14"/>
  <c r="L2" i="18"/>
  <c r="O2" i="16"/>
  <c r="P226" i="15"/>
  <c r="P227" i="15" s="1"/>
  <c r="P228" i="15" s="1"/>
  <c r="P229" i="15" s="1"/>
  <c r="P230" i="15" s="1"/>
  <c r="P231" i="15" s="1"/>
  <c r="P232" i="15" s="1"/>
  <c r="P233" i="15" s="1"/>
  <c r="P217" i="15"/>
  <c r="P218" i="15" s="1"/>
  <c r="P219" i="15" s="1"/>
  <c r="P220" i="15" s="1"/>
  <c r="P221" i="15" s="1"/>
  <c r="P222" i="15" s="1"/>
  <c r="P223" i="15" s="1"/>
  <c r="P224" i="15" s="1"/>
  <c r="P208" i="15"/>
  <c r="P209" i="15" s="1"/>
  <c r="P210" i="15" s="1"/>
  <c r="P211" i="15" s="1"/>
  <c r="P212" i="15" s="1"/>
  <c r="P213" i="15" s="1"/>
  <c r="P214" i="15" s="1"/>
  <c r="P215" i="15" s="1"/>
  <c r="P199" i="15"/>
  <c r="P200" i="15" s="1"/>
  <c r="P201" i="15" s="1"/>
  <c r="P202" i="15" s="1"/>
  <c r="P203" i="15" s="1"/>
  <c r="P204" i="15" s="1"/>
  <c r="P205" i="15" s="1"/>
  <c r="P206" i="15" s="1"/>
  <c r="P190" i="15"/>
  <c r="P191" i="15" s="1"/>
  <c r="P192" i="15" s="1"/>
  <c r="P193" i="15" s="1"/>
  <c r="P194" i="15" s="1"/>
  <c r="P195" i="15" s="1"/>
  <c r="P196" i="15" s="1"/>
  <c r="P197" i="15" s="1"/>
  <c r="P181" i="15"/>
  <c r="P182" i="15" s="1"/>
  <c r="P183" i="15" s="1"/>
  <c r="P184" i="15" s="1"/>
  <c r="P185" i="15" s="1"/>
  <c r="P186" i="15" s="1"/>
  <c r="P187" i="15" s="1"/>
  <c r="P188" i="15" s="1"/>
  <c r="P172" i="15"/>
  <c r="P173" i="15" s="1"/>
  <c r="P174" i="15" s="1"/>
  <c r="P175" i="15" s="1"/>
  <c r="P176" i="15" s="1"/>
  <c r="P177" i="15" s="1"/>
  <c r="P178" i="15" s="1"/>
  <c r="P179" i="15" s="1"/>
  <c r="P163" i="15"/>
  <c r="P164" i="15" s="1"/>
  <c r="P165" i="15" s="1"/>
  <c r="P166" i="15" s="1"/>
  <c r="P167" i="15" s="1"/>
  <c r="P168" i="15" s="1"/>
  <c r="P169" i="15" s="1"/>
  <c r="P170" i="15" s="1"/>
  <c r="P154" i="15"/>
  <c r="P155" i="15" s="1"/>
  <c r="P156" i="15" s="1"/>
  <c r="P157" i="15" s="1"/>
  <c r="P158" i="15" s="1"/>
  <c r="P159" i="15" s="1"/>
  <c r="P160" i="15" s="1"/>
  <c r="P161" i="15" s="1"/>
  <c r="P145" i="15"/>
  <c r="P146" i="15" s="1"/>
  <c r="P147" i="15" s="1"/>
  <c r="P148" i="15" s="1"/>
  <c r="P149" i="15" s="1"/>
  <c r="P150" i="15" s="1"/>
  <c r="P151" i="15" s="1"/>
  <c r="P152" i="15" s="1"/>
  <c r="P136" i="15"/>
  <c r="P137" i="15" s="1"/>
  <c r="P138" i="15" s="1"/>
  <c r="P139" i="15" s="1"/>
  <c r="P140" i="15" s="1"/>
  <c r="P141" i="15" s="1"/>
  <c r="P142" i="15" s="1"/>
  <c r="P143" i="15" s="1"/>
  <c r="P127" i="15"/>
  <c r="P128" i="15" s="1"/>
  <c r="P129" i="15" s="1"/>
  <c r="P130" i="15" s="1"/>
  <c r="P131" i="15" s="1"/>
  <c r="P132" i="15" s="1"/>
  <c r="P133" i="15" s="1"/>
  <c r="P134" i="15" s="1"/>
  <c r="P118" i="15"/>
  <c r="P119" i="15" s="1"/>
  <c r="P120" i="15" s="1"/>
  <c r="P121" i="15" s="1"/>
  <c r="P122" i="15" s="1"/>
  <c r="P123" i="15" s="1"/>
  <c r="P124" i="15" s="1"/>
  <c r="P125" i="15" s="1"/>
  <c r="P109" i="15"/>
  <c r="P110" i="15" s="1"/>
  <c r="P111" i="15" s="1"/>
  <c r="P112" i="15" s="1"/>
  <c r="P113" i="15" s="1"/>
  <c r="P114" i="15" s="1"/>
  <c r="P115" i="15" s="1"/>
  <c r="P116" i="15" s="1"/>
  <c r="P101" i="15"/>
  <c r="P102" i="15" s="1"/>
  <c r="P103" i="15" s="1"/>
  <c r="P104" i="15" s="1"/>
  <c r="P105" i="15" s="1"/>
  <c r="P106" i="15" s="1"/>
  <c r="P107" i="15" s="1"/>
  <c r="P100" i="15"/>
  <c r="P91" i="15"/>
  <c r="P92" i="15" s="1"/>
  <c r="P93" i="15" s="1"/>
  <c r="P94" i="15" s="1"/>
  <c r="P95" i="15" s="1"/>
  <c r="P96" i="15" s="1"/>
  <c r="P97" i="15" s="1"/>
  <c r="P98" i="15" s="1"/>
  <c r="P82" i="15"/>
  <c r="P83" i="15" s="1"/>
  <c r="P84" i="15" s="1"/>
  <c r="P85" i="15" s="1"/>
  <c r="P86" i="15" s="1"/>
  <c r="P87" i="15" s="1"/>
  <c r="P88" i="15" s="1"/>
  <c r="P89" i="15" s="1"/>
  <c r="P73" i="15"/>
  <c r="P74" i="15" s="1"/>
  <c r="P75" i="15" s="1"/>
  <c r="P76" i="15" s="1"/>
  <c r="P77" i="15" s="1"/>
  <c r="P78" i="15" s="1"/>
  <c r="P79" i="15" s="1"/>
  <c r="P80" i="15" s="1"/>
  <c r="P64" i="15"/>
  <c r="P65" i="15" s="1"/>
  <c r="P66" i="15" s="1"/>
  <c r="P67" i="15" s="1"/>
  <c r="P68" i="15" s="1"/>
  <c r="P69" i="15" s="1"/>
  <c r="P70" i="15" s="1"/>
  <c r="P71" i="15" s="1"/>
  <c r="P55" i="15"/>
  <c r="P56" i="15" s="1"/>
  <c r="P57" i="15" s="1"/>
  <c r="P58" i="15" s="1"/>
  <c r="P59" i="15" s="1"/>
  <c r="P60" i="15" s="1"/>
  <c r="P61" i="15" s="1"/>
  <c r="P62" i="15" s="1"/>
  <c r="H226" i="15"/>
  <c r="H227" i="15" s="1"/>
  <c r="H228" i="15" s="1"/>
  <c r="H229" i="15" s="1"/>
  <c r="H230" i="15" s="1"/>
  <c r="H231" i="15" s="1"/>
  <c r="H232" i="15" s="1"/>
  <c r="H233" i="15" s="1"/>
  <c r="H217" i="15"/>
  <c r="H218" i="15" s="1"/>
  <c r="H219" i="15" s="1"/>
  <c r="H220" i="15" s="1"/>
  <c r="H221" i="15" s="1"/>
  <c r="H222" i="15" s="1"/>
  <c r="H223" i="15" s="1"/>
  <c r="H224" i="15" s="1"/>
  <c r="H208" i="15"/>
  <c r="H209" i="15" s="1"/>
  <c r="H210" i="15" s="1"/>
  <c r="H211" i="15" s="1"/>
  <c r="H212" i="15" s="1"/>
  <c r="H213" i="15" s="1"/>
  <c r="H214" i="15" s="1"/>
  <c r="H215" i="15" s="1"/>
  <c r="H199" i="15"/>
  <c r="H200" i="15" s="1"/>
  <c r="H201" i="15" s="1"/>
  <c r="H202" i="15" s="1"/>
  <c r="H203" i="15" s="1"/>
  <c r="H204" i="15" s="1"/>
  <c r="H205" i="15" s="1"/>
  <c r="H206" i="15" s="1"/>
  <c r="H190" i="15"/>
  <c r="H191" i="15" s="1"/>
  <c r="H192" i="15" s="1"/>
  <c r="H193" i="15" s="1"/>
  <c r="H194" i="15" s="1"/>
  <c r="H195" i="15" s="1"/>
  <c r="H196" i="15" s="1"/>
  <c r="H197" i="15" s="1"/>
  <c r="H181" i="15"/>
  <c r="H182" i="15" s="1"/>
  <c r="H183" i="15" s="1"/>
  <c r="H184" i="15" s="1"/>
  <c r="H185" i="15" s="1"/>
  <c r="H186" i="15" s="1"/>
  <c r="H187" i="15" s="1"/>
  <c r="H188" i="15" s="1"/>
  <c r="H172" i="15"/>
  <c r="H173" i="15" s="1"/>
  <c r="H174" i="15" s="1"/>
  <c r="H175" i="15" s="1"/>
  <c r="H176" i="15" s="1"/>
  <c r="H177" i="15" s="1"/>
  <c r="H178" i="15" s="1"/>
  <c r="H179" i="15" s="1"/>
  <c r="H163" i="15"/>
  <c r="H164" i="15" s="1"/>
  <c r="H165" i="15" s="1"/>
  <c r="H166" i="15" s="1"/>
  <c r="H167" i="15" s="1"/>
  <c r="H168" i="15" s="1"/>
  <c r="H169" i="15" s="1"/>
  <c r="H170" i="15" s="1"/>
  <c r="H154" i="15"/>
  <c r="H155" i="15" s="1"/>
  <c r="H156" i="15" s="1"/>
  <c r="H157" i="15" s="1"/>
  <c r="H158" i="15" s="1"/>
  <c r="H159" i="15" s="1"/>
  <c r="H160" i="15" s="1"/>
  <c r="H161" i="15" s="1"/>
  <c r="H145" i="15"/>
  <c r="H146" i="15" s="1"/>
  <c r="H147" i="15" s="1"/>
  <c r="H148" i="15" s="1"/>
  <c r="H149" i="15" s="1"/>
  <c r="H150" i="15" s="1"/>
  <c r="H151" i="15" s="1"/>
  <c r="H152" i="15" s="1"/>
  <c r="H136" i="15"/>
  <c r="H137" i="15" s="1"/>
  <c r="H138" i="15" s="1"/>
  <c r="H139" i="15" s="1"/>
  <c r="H140" i="15" s="1"/>
  <c r="H141" i="15" s="1"/>
  <c r="H142" i="15" s="1"/>
  <c r="H143" i="15" s="1"/>
  <c r="H127" i="15"/>
  <c r="H128" i="15" s="1"/>
  <c r="H129" i="15" s="1"/>
  <c r="H130" i="15" s="1"/>
  <c r="H131" i="15" s="1"/>
  <c r="H132" i="15" s="1"/>
  <c r="H133" i="15" s="1"/>
  <c r="H134" i="15" s="1"/>
  <c r="H118" i="15"/>
  <c r="H119" i="15" s="1"/>
  <c r="H120" i="15" s="1"/>
  <c r="H121" i="15" s="1"/>
  <c r="H122" i="15" s="1"/>
  <c r="H123" i="15" s="1"/>
  <c r="H124" i="15" s="1"/>
  <c r="H125" i="15" s="1"/>
  <c r="H109" i="15"/>
  <c r="H110" i="15" s="1"/>
  <c r="H111" i="15" s="1"/>
  <c r="H112" i="15" s="1"/>
  <c r="H113" i="15" s="1"/>
  <c r="H114" i="15" s="1"/>
  <c r="H115" i="15" s="1"/>
  <c r="H116" i="15" s="1"/>
  <c r="H100" i="15"/>
  <c r="H101" i="15" s="1"/>
  <c r="H102" i="15" s="1"/>
  <c r="H103" i="15" s="1"/>
  <c r="H104" i="15" s="1"/>
  <c r="H105" i="15" s="1"/>
  <c r="H106" i="15" s="1"/>
  <c r="H107" i="15" s="1"/>
  <c r="H91" i="15"/>
  <c r="H92" i="15" s="1"/>
  <c r="H93" i="15" s="1"/>
  <c r="H94" i="15" s="1"/>
  <c r="H95" i="15" s="1"/>
  <c r="H96" i="15" s="1"/>
  <c r="H97" i="15" s="1"/>
  <c r="H98" i="15" s="1"/>
  <c r="H82" i="15"/>
  <c r="H83" i="15" s="1"/>
  <c r="H84" i="15" s="1"/>
  <c r="H85" i="15" s="1"/>
  <c r="H86" i="15" s="1"/>
  <c r="H87" i="15" s="1"/>
  <c r="H88" i="15" s="1"/>
  <c r="H89" i="15" s="1"/>
  <c r="H73" i="15"/>
  <c r="H74" i="15" s="1"/>
  <c r="H75" i="15" s="1"/>
  <c r="H76" i="15" s="1"/>
  <c r="H77" i="15" s="1"/>
  <c r="H78" i="15" s="1"/>
  <c r="H79" i="15" s="1"/>
  <c r="H80" i="15" s="1"/>
  <c r="H64" i="15"/>
  <c r="H65" i="15" s="1"/>
  <c r="H66" i="15" s="1"/>
  <c r="H67" i="15" s="1"/>
  <c r="H68" i="15" s="1"/>
  <c r="H69" i="15" s="1"/>
  <c r="H70" i="15" s="1"/>
  <c r="H71" i="15" s="1"/>
  <c r="H55" i="15"/>
  <c r="H56" i="15" s="1"/>
  <c r="H57" i="15" s="1"/>
  <c r="H58" i="15" s="1"/>
  <c r="H59" i="15" s="1"/>
  <c r="H60" i="15" s="1"/>
  <c r="H61" i="15" s="1"/>
  <c r="H62" i="15" s="1"/>
  <c r="O221" i="14"/>
  <c r="P444" i="14"/>
  <c r="P445" i="14" s="1"/>
  <c r="P446" i="14" s="1"/>
  <c r="P447" i="14" s="1"/>
  <c r="P448" i="14" s="1"/>
  <c r="P449" i="14" s="1"/>
  <c r="P450" i="14" s="1"/>
  <c r="P451" i="14" s="1"/>
  <c r="P435" i="14"/>
  <c r="P436" i="14" s="1"/>
  <c r="P437" i="14" s="1"/>
  <c r="P438" i="14" s="1"/>
  <c r="P439" i="14" s="1"/>
  <c r="P440" i="14" s="1"/>
  <c r="P441" i="14" s="1"/>
  <c r="P442" i="14" s="1"/>
  <c r="P426" i="14"/>
  <c r="P427" i="14" s="1"/>
  <c r="P428" i="14" s="1"/>
  <c r="P429" i="14" s="1"/>
  <c r="P430" i="14" s="1"/>
  <c r="P431" i="14" s="1"/>
  <c r="P432" i="14" s="1"/>
  <c r="P433" i="14" s="1"/>
  <c r="P417" i="14"/>
  <c r="P418" i="14" s="1"/>
  <c r="P419" i="14" s="1"/>
  <c r="P420" i="14" s="1"/>
  <c r="P421" i="14" s="1"/>
  <c r="P422" i="14" s="1"/>
  <c r="P423" i="14" s="1"/>
  <c r="P424" i="14" s="1"/>
  <c r="P408" i="14"/>
  <c r="P409" i="14" s="1"/>
  <c r="P410" i="14" s="1"/>
  <c r="P411" i="14" s="1"/>
  <c r="P412" i="14" s="1"/>
  <c r="P413" i="14" s="1"/>
  <c r="P414" i="14" s="1"/>
  <c r="P415" i="14" s="1"/>
  <c r="P399" i="14"/>
  <c r="P400" i="14" s="1"/>
  <c r="P401" i="14" s="1"/>
  <c r="P402" i="14" s="1"/>
  <c r="P403" i="14" s="1"/>
  <c r="P404" i="14" s="1"/>
  <c r="P405" i="14" s="1"/>
  <c r="P406" i="14" s="1"/>
  <c r="P390" i="14"/>
  <c r="P391" i="14" s="1"/>
  <c r="P392" i="14" s="1"/>
  <c r="P393" i="14" s="1"/>
  <c r="P394" i="14" s="1"/>
  <c r="P395" i="14" s="1"/>
  <c r="P396" i="14" s="1"/>
  <c r="P397" i="14" s="1"/>
  <c r="P381" i="14"/>
  <c r="P382" i="14" s="1"/>
  <c r="P383" i="14" s="1"/>
  <c r="P384" i="14" s="1"/>
  <c r="P385" i="14" s="1"/>
  <c r="P386" i="14" s="1"/>
  <c r="P387" i="14" s="1"/>
  <c r="P388" i="14" s="1"/>
  <c r="P372" i="14"/>
  <c r="P373" i="14" s="1"/>
  <c r="P374" i="14" s="1"/>
  <c r="P375" i="14" s="1"/>
  <c r="P376" i="14" s="1"/>
  <c r="P377" i="14" s="1"/>
  <c r="P378" i="14" s="1"/>
  <c r="P379" i="14" s="1"/>
  <c r="P363" i="14"/>
  <c r="P364" i="14" s="1"/>
  <c r="P365" i="14" s="1"/>
  <c r="P366" i="14" s="1"/>
  <c r="P367" i="14" s="1"/>
  <c r="P368" i="14" s="1"/>
  <c r="P369" i="14" s="1"/>
  <c r="P370" i="14" s="1"/>
  <c r="P354" i="14"/>
  <c r="P355" i="14" s="1"/>
  <c r="P356" i="14" s="1"/>
  <c r="P357" i="14" s="1"/>
  <c r="P358" i="14" s="1"/>
  <c r="P359" i="14" s="1"/>
  <c r="P360" i="14" s="1"/>
  <c r="P361" i="14" s="1"/>
  <c r="P345" i="14"/>
  <c r="P346" i="14" s="1"/>
  <c r="P347" i="14" s="1"/>
  <c r="P348" i="14" s="1"/>
  <c r="P349" i="14" s="1"/>
  <c r="P350" i="14" s="1"/>
  <c r="P351" i="14" s="1"/>
  <c r="P352" i="14" s="1"/>
  <c r="P336" i="14"/>
  <c r="P337" i="14" s="1"/>
  <c r="P338" i="14" s="1"/>
  <c r="P339" i="14" s="1"/>
  <c r="P340" i="14" s="1"/>
  <c r="P341" i="14" s="1"/>
  <c r="P342" i="14" s="1"/>
  <c r="P343" i="14" s="1"/>
  <c r="P327" i="14"/>
  <c r="P328" i="14" s="1"/>
  <c r="P329" i="14" s="1"/>
  <c r="P330" i="14" s="1"/>
  <c r="P331" i="14" s="1"/>
  <c r="P332" i="14" s="1"/>
  <c r="P333" i="14" s="1"/>
  <c r="P334" i="14" s="1"/>
  <c r="P318" i="14"/>
  <c r="P319" i="14" s="1"/>
  <c r="P320" i="14" s="1"/>
  <c r="P321" i="14" s="1"/>
  <c r="P322" i="14" s="1"/>
  <c r="P323" i="14" s="1"/>
  <c r="P324" i="14" s="1"/>
  <c r="P325" i="14" s="1"/>
  <c r="P309" i="14"/>
  <c r="P310" i="14" s="1"/>
  <c r="P311" i="14" s="1"/>
  <c r="P312" i="14" s="1"/>
  <c r="P313" i="14" s="1"/>
  <c r="P314" i="14" s="1"/>
  <c r="P315" i="14" s="1"/>
  <c r="P316" i="14" s="1"/>
  <c r="P300" i="14"/>
  <c r="P301" i="14" s="1"/>
  <c r="P302" i="14" s="1"/>
  <c r="P303" i="14" s="1"/>
  <c r="P304" i="14" s="1"/>
  <c r="P305" i="14" s="1"/>
  <c r="P306" i="14" s="1"/>
  <c r="P307" i="14" s="1"/>
  <c r="P291" i="14"/>
  <c r="P292" i="14" s="1"/>
  <c r="P293" i="14" s="1"/>
  <c r="P294" i="14" s="1"/>
  <c r="P295" i="14" s="1"/>
  <c r="P296" i="14" s="1"/>
  <c r="P297" i="14" s="1"/>
  <c r="P298" i="14" s="1"/>
  <c r="P282" i="14"/>
  <c r="P283" i="14" s="1"/>
  <c r="P284" i="14" s="1"/>
  <c r="P285" i="14" s="1"/>
  <c r="P286" i="14" s="1"/>
  <c r="P287" i="14" s="1"/>
  <c r="P288" i="14" s="1"/>
  <c r="P289" i="14" s="1"/>
  <c r="P273" i="14"/>
  <c r="P274" i="14" s="1"/>
  <c r="P275" i="14" s="1"/>
  <c r="P276" i="14" s="1"/>
  <c r="P277" i="14" s="1"/>
  <c r="P278" i="14" s="1"/>
  <c r="P279" i="14" s="1"/>
  <c r="P280" i="14" s="1"/>
  <c r="P264" i="14"/>
  <c r="P265" i="14" s="1"/>
  <c r="P266" i="14" s="1"/>
  <c r="P267" i="14" s="1"/>
  <c r="P268" i="14" s="1"/>
  <c r="P269" i="14" s="1"/>
  <c r="P270" i="14" s="1"/>
  <c r="P271" i="14" s="1"/>
  <c r="P255" i="14"/>
  <c r="P256" i="14" s="1"/>
  <c r="P257" i="14" s="1"/>
  <c r="P258" i="14" s="1"/>
  <c r="P259" i="14" s="1"/>
  <c r="P260" i="14" s="1"/>
  <c r="P261" i="14" s="1"/>
  <c r="P262" i="14" s="1"/>
  <c r="P246" i="14"/>
  <c r="P247" i="14" s="1"/>
  <c r="P248" i="14" s="1"/>
  <c r="P249" i="14" s="1"/>
  <c r="P250" i="14" s="1"/>
  <c r="P251" i="14" s="1"/>
  <c r="P252" i="14" s="1"/>
  <c r="P253" i="14" s="1"/>
  <c r="P237" i="14"/>
  <c r="P238" i="14" s="1"/>
  <c r="P239" i="14" s="1"/>
  <c r="P240" i="14" s="1"/>
  <c r="P241" i="14" s="1"/>
  <c r="P242" i="14" s="1"/>
  <c r="P243" i="14" s="1"/>
  <c r="P244" i="14" s="1"/>
  <c r="P228" i="14"/>
  <c r="P229" i="14" s="1"/>
  <c r="P230" i="14" s="1"/>
  <c r="P231" i="14" s="1"/>
  <c r="P232" i="14" s="1"/>
  <c r="P233" i="14" s="1"/>
  <c r="P234" i="14" s="1"/>
  <c r="P235" i="14" s="1"/>
  <c r="P219" i="14"/>
  <c r="P220" i="14" s="1"/>
  <c r="P221" i="14" s="1"/>
  <c r="P222" i="14" s="1"/>
  <c r="P223" i="14" s="1"/>
  <c r="P224" i="14" s="1"/>
  <c r="P225" i="14" s="1"/>
  <c r="P226" i="14" s="1"/>
  <c r="P210" i="14"/>
  <c r="P211" i="14" s="1"/>
  <c r="P212" i="14" s="1"/>
  <c r="P213" i="14" s="1"/>
  <c r="P214" i="14" s="1"/>
  <c r="P215" i="14" s="1"/>
  <c r="P216" i="14" s="1"/>
  <c r="P217" i="14" s="1"/>
  <c r="P201" i="14"/>
  <c r="P202" i="14" s="1"/>
  <c r="P203" i="14" s="1"/>
  <c r="P204" i="14" s="1"/>
  <c r="P205" i="14" s="1"/>
  <c r="P206" i="14" s="1"/>
  <c r="P207" i="14" s="1"/>
  <c r="P208" i="14" s="1"/>
  <c r="P192" i="14"/>
  <c r="P194" i="14" s="1"/>
  <c r="P195" i="14" s="1"/>
  <c r="P196" i="14" s="1"/>
  <c r="P197" i="14" s="1"/>
  <c r="P198" i="14" s="1"/>
  <c r="P199" i="14" s="1"/>
  <c r="P183" i="14"/>
  <c r="P184" i="14" s="1"/>
  <c r="P185" i="14" s="1"/>
  <c r="P186" i="14" s="1"/>
  <c r="P187" i="14" s="1"/>
  <c r="P188" i="14" s="1"/>
  <c r="P189" i="14" s="1"/>
  <c r="P190" i="14" s="1"/>
  <c r="P174" i="14"/>
  <c r="P175" i="14" s="1"/>
  <c r="P176" i="14" s="1"/>
  <c r="P177" i="14" s="1"/>
  <c r="P178" i="14" s="1"/>
  <c r="P179" i="14" s="1"/>
  <c r="P180" i="14" s="1"/>
  <c r="P181" i="14" s="1"/>
  <c r="P165" i="14"/>
  <c r="P166" i="14" s="1"/>
  <c r="P167" i="14" s="1"/>
  <c r="P168" i="14" s="1"/>
  <c r="P169" i="14" s="1"/>
  <c r="P170" i="14" s="1"/>
  <c r="P171" i="14" s="1"/>
  <c r="P172" i="14" s="1"/>
  <c r="P156" i="14"/>
  <c r="P157" i="14" s="1"/>
  <c r="P158" i="14" s="1"/>
  <c r="P159" i="14" s="1"/>
  <c r="P160" i="14" s="1"/>
  <c r="P161" i="14" s="1"/>
  <c r="P162" i="14" s="1"/>
  <c r="P163" i="14" s="1"/>
  <c r="P147" i="14"/>
  <c r="P148" i="14" s="1"/>
  <c r="P149" i="14" s="1"/>
  <c r="P150" i="14" s="1"/>
  <c r="P151" i="14" s="1"/>
  <c r="P152" i="14" s="1"/>
  <c r="P153" i="14" s="1"/>
  <c r="P154" i="14" s="1"/>
  <c r="P138" i="14"/>
  <c r="P139" i="14" s="1"/>
  <c r="P140" i="14" s="1"/>
  <c r="P141" i="14" s="1"/>
  <c r="P142" i="14" s="1"/>
  <c r="P143" i="14" s="1"/>
  <c r="P144" i="14" s="1"/>
  <c r="P145" i="14" s="1"/>
  <c r="O167" i="14"/>
  <c r="L116" i="14"/>
  <c r="L117" i="14"/>
  <c r="L118" i="14"/>
  <c r="L119" i="14"/>
  <c r="L120" i="14"/>
  <c r="L121" i="14"/>
  <c r="L122" i="14"/>
  <c r="L123" i="14"/>
  <c r="L124" i="14"/>
  <c r="L125" i="14"/>
  <c r="L126" i="14"/>
  <c r="L127" i="14"/>
  <c r="L128" i="14"/>
  <c r="L129" i="14"/>
  <c r="L130" i="14"/>
  <c r="L131" i="14"/>
  <c r="L132" i="14"/>
  <c r="L133" i="14"/>
  <c r="L134" i="14"/>
  <c r="L135" i="14"/>
  <c r="L136" i="14"/>
  <c r="L115" i="14"/>
  <c r="B3" i="15"/>
  <c r="C3" i="15"/>
  <c r="B4" i="15"/>
  <c r="C4" i="15"/>
  <c r="B5" i="15"/>
  <c r="C5" i="15"/>
  <c r="B6" i="15"/>
  <c r="C6" i="15"/>
  <c r="B7" i="15"/>
  <c r="C7" i="15"/>
  <c r="B8" i="15"/>
  <c r="C8" i="15"/>
  <c r="B9" i="15"/>
  <c r="C9" i="15"/>
  <c r="B10" i="15"/>
  <c r="C10" i="15"/>
  <c r="B11" i="15"/>
  <c r="C11" i="15"/>
  <c r="B12" i="15"/>
  <c r="C12" i="15"/>
  <c r="B13" i="15"/>
  <c r="C13" i="15"/>
  <c r="B14" i="15"/>
  <c r="C14" i="15"/>
  <c r="B15" i="15"/>
  <c r="C15" i="15"/>
  <c r="B16" i="15"/>
  <c r="C16" i="15"/>
  <c r="B17" i="15"/>
  <c r="C17" i="15"/>
  <c r="B18" i="15"/>
  <c r="C18" i="15"/>
  <c r="B19" i="15"/>
  <c r="C19" i="15"/>
  <c r="B20" i="15"/>
  <c r="C20" i="15"/>
  <c r="B21" i="15"/>
  <c r="C21" i="15"/>
  <c r="B22" i="15"/>
  <c r="C22" i="15"/>
  <c r="B23" i="15"/>
  <c r="C23" i="15"/>
  <c r="B24" i="15"/>
  <c r="C24" i="15"/>
  <c r="B25" i="15"/>
  <c r="C25" i="15"/>
  <c r="B26" i="15"/>
  <c r="C26" i="15"/>
  <c r="B27" i="15"/>
  <c r="C27" i="15"/>
  <c r="B28" i="15"/>
  <c r="C28" i="15"/>
  <c r="B29" i="15"/>
  <c r="C29" i="15"/>
  <c r="B30" i="15"/>
  <c r="C30" i="15"/>
  <c r="B31" i="15"/>
  <c r="C31" i="15"/>
  <c r="B32" i="15"/>
  <c r="C32" i="15"/>
  <c r="B33" i="15"/>
  <c r="C33" i="15"/>
  <c r="B34" i="15"/>
  <c r="C34" i="15"/>
  <c r="B35" i="15"/>
  <c r="C35" i="15"/>
  <c r="B36" i="15"/>
  <c r="C36" i="15"/>
  <c r="B37" i="15"/>
  <c r="C37" i="15"/>
  <c r="B38" i="15"/>
  <c r="C38" i="15"/>
  <c r="B39" i="15"/>
  <c r="C39" i="15"/>
  <c r="B40" i="15"/>
  <c r="C40" i="15"/>
  <c r="B41" i="15"/>
  <c r="C41" i="15"/>
  <c r="B42" i="15"/>
  <c r="C42" i="15"/>
  <c r="B43" i="15"/>
  <c r="C43" i="15"/>
  <c r="B44" i="15"/>
  <c r="C44" i="15"/>
  <c r="B45" i="15"/>
  <c r="C45" i="15"/>
  <c r="B46" i="15"/>
  <c r="C46" i="15"/>
  <c r="B47" i="15"/>
  <c r="C47" i="15"/>
  <c r="B48" i="15"/>
  <c r="C48" i="15"/>
  <c r="B49" i="15"/>
  <c r="C49" i="15"/>
  <c r="B50" i="15"/>
  <c r="C50" i="15"/>
  <c r="B51" i="15"/>
  <c r="C51" i="15"/>
  <c r="B52" i="15"/>
  <c r="C52" i="15"/>
  <c r="B53" i="15"/>
  <c r="C53" i="15"/>
  <c r="B54" i="15"/>
  <c r="C54" i="15"/>
  <c r="B55" i="15"/>
  <c r="C56" i="15"/>
  <c r="B63" i="15"/>
  <c r="C63" i="15"/>
  <c r="B72" i="15"/>
  <c r="C72" i="15"/>
  <c r="B73" i="15"/>
  <c r="C73" i="15"/>
  <c r="B74" i="15"/>
  <c r="C74" i="15"/>
  <c r="B75" i="15"/>
  <c r="C75" i="15"/>
  <c r="B76" i="15"/>
  <c r="C76" i="15"/>
  <c r="B77" i="15"/>
  <c r="C77" i="15"/>
  <c r="B78" i="15"/>
  <c r="C78" i="15"/>
  <c r="B79" i="15"/>
  <c r="C79" i="15"/>
  <c r="B80" i="15"/>
  <c r="C80" i="15"/>
  <c r="B81" i="15"/>
  <c r="C81" i="15"/>
  <c r="B82" i="15"/>
  <c r="C82" i="15"/>
  <c r="B83" i="15"/>
  <c r="C83" i="15"/>
  <c r="B90" i="15"/>
  <c r="C90" i="15"/>
  <c r="B91" i="15"/>
  <c r="C91" i="15"/>
  <c r="B92" i="15"/>
  <c r="C92" i="15"/>
  <c r="B93" i="15"/>
  <c r="C93" i="15"/>
  <c r="B94" i="15"/>
  <c r="C94" i="15"/>
  <c r="B95" i="15"/>
  <c r="C95" i="15"/>
  <c r="B96" i="15"/>
  <c r="C96" i="15"/>
  <c r="B97" i="15"/>
  <c r="C97" i="15"/>
  <c r="B98" i="15"/>
  <c r="C98" i="15"/>
  <c r="B99" i="15"/>
  <c r="C99" i="15"/>
  <c r="B100" i="15"/>
  <c r="C100" i="15"/>
  <c r="B101" i="15"/>
  <c r="C101" i="15"/>
  <c r="B102" i="15"/>
  <c r="C102" i="15"/>
  <c r="B103" i="15"/>
  <c r="C103" i="15"/>
  <c r="B104" i="15"/>
  <c r="C104" i="15"/>
  <c r="B105" i="15"/>
  <c r="C105" i="15"/>
  <c r="B106" i="15"/>
  <c r="C106" i="15"/>
  <c r="B107" i="15"/>
  <c r="C107" i="15"/>
  <c r="B108" i="15"/>
  <c r="C108" i="15"/>
  <c r="B109" i="15"/>
  <c r="C109" i="15"/>
  <c r="B110" i="15"/>
  <c r="C110" i="15"/>
  <c r="B111" i="15"/>
  <c r="C111" i="15"/>
  <c r="B112" i="15"/>
  <c r="C112" i="15"/>
  <c r="B113" i="15"/>
  <c r="C113" i="15"/>
  <c r="B114" i="15"/>
  <c r="C114" i="15"/>
  <c r="B115" i="15"/>
  <c r="C115" i="15"/>
  <c r="B116" i="15"/>
  <c r="C116" i="15"/>
  <c r="B117" i="15"/>
  <c r="C117" i="15"/>
  <c r="B118" i="15"/>
  <c r="C118" i="15"/>
  <c r="B119" i="15"/>
  <c r="C119" i="15"/>
  <c r="B120" i="15"/>
  <c r="C120" i="15"/>
  <c r="B121" i="15"/>
  <c r="C121" i="15"/>
  <c r="B122" i="15"/>
  <c r="C122" i="15"/>
  <c r="B123" i="15"/>
  <c r="C123" i="15"/>
  <c r="B124" i="15"/>
  <c r="C124" i="15"/>
  <c r="B125" i="15"/>
  <c r="C125" i="15"/>
  <c r="B126" i="15"/>
  <c r="C126" i="15"/>
  <c r="B127" i="15"/>
  <c r="C127" i="15"/>
  <c r="B128" i="15"/>
  <c r="C128" i="15"/>
  <c r="B129" i="15"/>
  <c r="C129" i="15"/>
  <c r="B130" i="15"/>
  <c r="C130" i="15"/>
  <c r="B131" i="15"/>
  <c r="C131" i="15"/>
  <c r="B132" i="15"/>
  <c r="C132" i="15"/>
  <c r="B133" i="15"/>
  <c r="C133" i="15"/>
  <c r="B134" i="15"/>
  <c r="C134" i="15"/>
  <c r="B135" i="15"/>
  <c r="C135" i="15"/>
  <c r="B136" i="15"/>
  <c r="C136" i="15"/>
  <c r="B137" i="15"/>
  <c r="C137" i="15"/>
  <c r="B138" i="15"/>
  <c r="C138" i="15"/>
  <c r="B139" i="15"/>
  <c r="C139" i="15"/>
  <c r="B140" i="15"/>
  <c r="C140" i="15"/>
  <c r="B141" i="15"/>
  <c r="C141" i="15"/>
  <c r="B142" i="15"/>
  <c r="C142" i="15"/>
  <c r="B143" i="15"/>
  <c r="C143" i="15"/>
  <c r="B144" i="15"/>
  <c r="C144" i="15"/>
  <c r="B145" i="15"/>
  <c r="C145" i="15"/>
  <c r="B146" i="15"/>
  <c r="C146" i="15"/>
  <c r="B147" i="15"/>
  <c r="C147" i="15"/>
  <c r="B148" i="15"/>
  <c r="C148" i="15"/>
  <c r="B149" i="15"/>
  <c r="C149" i="15"/>
  <c r="B150" i="15"/>
  <c r="C150" i="15"/>
  <c r="B151" i="15"/>
  <c r="C151" i="15"/>
  <c r="B152" i="15"/>
  <c r="C152" i="15"/>
  <c r="B153" i="15"/>
  <c r="C153" i="15"/>
  <c r="B154" i="15"/>
  <c r="C154" i="15"/>
  <c r="B155" i="15"/>
  <c r="C155" i="15"/>
  <c r="B156" i="15"/>
  <c r="C156" i="15"/>
  <c r="B157" i="15"/>
  <c r="C157" i="15"/>
  <c r="B158" i="15"/>
  <c r="C158" i="15"/>
  <c r="B159" i="15"/>
  <c r="C159" i="15"/>
  <c r="B160" i="15"/>
  <c r="C160" i="15"/>
  <c r="B161" i="15"/>
  <c r="C161" i="15"/>
  <c r="B162" i="15"/>
  <c r="C162" i="15"/>
  <c r="B163" i="15"/>
  <c r="C163" i="15"/>
  <c r="B164" i="15"/>
  <c r="C164" i="15"/>
  <c r="B165" i="15"/>
  <c r="C165" i="15"/>
  <c r="B166" i="15"/>
  <c r="C166" i="15"/>
  <c r="B167" i="15"/>
  <c r="C167" i="15"/>
  <c r="B168" i="15"/>
  <c r="C168" i="15"/>
  <c r="B169" i="15"/>
  <c r="C169" i="15"/>
  <c r="B170" i="15"/>
  <c r="C170" i="15"/>
  <c r="B171" i="15"/>
  <c r="C171" i="15"/>
  <c r="B172" i="15"/>
  <c r="C172" i="15"/>
  <c r="B173" i="15"/>
  <c r="C173" i="15"/>
  <c r="B174" i="15"/>
  <c r="C174" i="15"/>
  <c r="B175" i="15"/>
  <c r="C175" i="15"/>
  <c r="B176" i="15"/>
  <c r="C176" i="15"/>
  <c r="B177" i="15"/>
  <c r="C177" i="15"/>
  <c r="B178" i="15"/>
  <c r="C178" i="15"/>
  <c r="B179" i="15"/>
  <c r="C179" i="15"/>
  <c r="B180" i="15"/>
  <c r="C180" i="15"/>
  <c r="B181" i="15"/>
  <c r="C181" i="15"/>
  <c r="B182" i="15"/>
  <c r="C182" i="15"/>
  <c r="B183" i="15"/>
  <c r="C183" i="15"/>
  <c r="B184" i="15"/>
  <c r="C184" i="15"/>
  <c r="B185" i="15"/>
  <c r="C185" i="15"/>
  <c r="B186" i="15"/>
  <c r="C186" i="15"/>
  <c r="B187" i="15"/>
  <c r="C187" i="15"/>
  <c r="B188" i="15"/>
  <c r="C188" i="15"/>
  <c r="B189" i="15"/>
  <c r="C189" i="15"/>
  <c r="B190" i="15"/>
  <c r="C190" i="15"/>
  <c r="B191" i="15"/>
  <c r="C191" i="15"/>
  <c r="B192" i="15"/>
  <c r="C192" i="15"/>
  <c r="B193" i="15"/>
  <c r="C193" i="15"/>
  <c r="B194" i="15"/>
  <c r="C194" i="15"/>
  <c r="B195" i="15"/>
  <c r="C195" i="15"/>
  <c r="B196" i="15"/>
  <c r="C196" i="15"/>
  <c r="B197" i="15"/>
  <c r="C197" i="15"/>
  <c r="B198" i="15"/>
  <c r="C198" i="15"/>
  <c r="B199" i="15"/>
  <c r="C199" i="15"/>
  <c r="B200" i="15"/>
  <c r="C200" i="15"/>
  <c r="B201" i="15"/>
  <c r="C201" i="15"/>
  <c r="B202" i="15"/>
  <c r="C202" i="15"/>
  <c r="B203" i="15"/>
  <c r="C203" i="15"/>
  <c r="B204" i="15"/>
  <c r="C204" i="15"/>
  <c r="B205" i="15"/>
  <c r="C205" i="15"/>
  <c r="B206" i="15"/>
  <c r="C206" i="15"/>
  <c r="B207" i="15"/>
  <c r="C207" i="15"/>
  <c r="B208" i="15"/>
  <c r="C208" i="15"/>
  <c r="B209" i="15"/>
  <c r="C209" i="15"/>
  <c r="B210" i="15"/>
  <c r="C210" i="15"/>
  <c r="B211" i="15"/>
  <c r="C211" i="15"/>
  <c r="B212" i="15"/>
  <c r="C212" i="15"/>
  <c r="B213" i="15"/>
  <c r="C213" i="15"/>
  <c r="B214" i="15"/>
  <c r="C214" i="15"/>
  <c r="B215" i="15"/>
  <c r="C215" i="15"/>
  <c r="B216" i="15"/>
  <c r="C216" i="15"/>
  <c r="B225" i="15"/>
  <c r="C225" i="15"/>
  <c r="C3" i="14"/>
  <c r="C4" i="14"/>
  <c r="C5" i="14"/>
  <c r="C6" i="14"/>
  <c r="C7" i="14"/>
  <c r="C8" i="14"/>
  <c r="C9" i="14"/>
  <c r="C10" i="14"/>
  <c r="C11" i="14"/>
  <c r="C12" i="14"/>
  <c r="C13" i="14"/>
  <c r="C14" i="14"/>
  <c r="C15" i="14"/>
  <c r="C16" i="14"/>
  <c r="C17" i="14"/>
  <c r="C18" i="14"/>
  <c r="C19" i="14"/>
  <c r="C20" i="14"/>
  <c r="C21" i="14"/>
  <c r="C22" i="14"/>
  <c r="C23" i="14"/>
  <c r="C24" i="14"/>
  <c r="C25" i="14"/>
  <c r="C26" i="14"/>
  <c r="C27" i="14"/>
  <c r="C28" i="14"/>
  <c r="C29" i="14"/>
  <c r="C30" i="14"/>
  <c r="C31" i="14"/>
  <c r="C32" i="14"/>
  <c r="C33" i="14"/>
  <c r="C34" i="14"/>
  <c r="C35" i="14"/>
  <c r="C36" i="14"/>
  <c r="C37" i="14"/>
  <c r="C38" i="14"/>
  <c r="C39" i="14"/>
  <c r="C40" i="14"/>
  <c r="C41" i="14"/>
  <c r="C42" i="14"/>
  <c r="C43" i="14"/>
  <c r="C44" i="14"/>
  <c r="C45" i="14"/>
  <c r="C46" i="14"/>
  <c r="C47" i="14"/>
  <c r="C48" i="14"/>
  <c r="C49" i="14"/>
  <c r="C50" i="14"/>
  <c r="C51" i="14"/>
  <c r="C52" i="14"/>
  <c r="C53" i="14"/>
  <c r="C54" i="14"/>
  <c r="C55" i="14"/>
  <c r="C56" i="14"/>
  <c r="C57" i="14"/>
  <c r="C58" i="14"/>
  <c r="C59" i="14"/>
  <c r="C60" i="14"/>
  <c r="C61" i="14"/>
  <c r="C62" i="14"/>
  <c r="C63" i="14"/>
  <c r="C64" i="14"/>
  <c r="C65" i="14"/>
  <c r="C66" i="14"/>
  <c r="C67" i="14"/>
  <c r="C68" i="14"/>
  <c r="C69" i="14"/>
  <c r="C70" i="14"/>
  <c r="C71" i="14"/>
  <c r="C72" i="14"/>
  <c r="C73" i="14"/>
  <c r="C74" i="14"/>
  <c r="C75" i="14"/>
  <c r="C76" i="14"/>
  <c r="C77" i="14"/>
  <c r="C78" i="14"/>
  <c r="C79" i="14"/>
  <c r="C80" i="14"/>
  <c r="C81" i="14"/>
  <c r="C82" i="14"/>
  <c r="C83" i="14"/>
  <c r="C84" i="14"/>
  <c r="C85" i="14"/>
  <c r="C86" i="14"/>
  <c r="C87" i="14"/>
  <c r="C88" i="14"/>
  <c r="C89" i="14"/>
  <c r="C90" i="14"/>
  <c r="C91" i="14"/>
  <c r="C92" i="14"/>
  <c r="C93" i="14"/>
  <c r="C94" i="14"/>
  <c r="C95" i="14"/>
  <c r="C96" i="14"/>
  <c r="C97" i="14"/>
  <c r="C98" i="14"/>
  <c r="C99" i="14"/>
  <c r="C100" i="14"/>
  <c r="C101" i="14"/>
  <c r="C102" i="14"/>
  <c r="C103" i="14"/>
  <c r="C104" i="14"/>
  <c r="C105" i="14"/>
  <c r="C106" i="14"/>
  <c r="C107" i="14"/>
  <c r="C108" i="14"/>
  <c r="C109" i="14"/>
  <c r="C110" i="14"/>
  <c r="C111" i="14"/>
  <c r="C112" i="14"/>
  <c r="C113" i="14"/>
  <c r="C114" i="14"/>
  <c r="C115" i="14"/>
  <c r="C116" i="14"/>
  <c r="C117" i="14"/>
  <c r="C118" i="14"/>
  <c r="C119" i="14"/>
  <c r="C120" i="14"/>
  <c r="C121" i="14"/>
  <c r="C122" i="14"/>
  <c r="C123" i="14"/>
  <c r="C124" i="14"/>
  <c r="C125" i="14"/>
  <c r="C126" i="14"/>
  <c r="C127" i="14"/>
  <c r="C128" i="14"/>
  <c r="C129" i="14"/>
  <c r="C130" i="14"/>
  <c r="C131" i="14"/>
  <c r="C132" i="14"/>
  <c r="C133" i="14"/>
  <c r="C134" i="14"/>
  <c r="C135" i="14"/>
  <c r="C136" i="14"/>
  <c r="C137" i="14"/>
  <c r="C146" i="14"/>
  <c r="C155" i="14"/>
  <c r="C164" i="14"/>
  <c r="C173" i="14"/>
  <c r="C182" i="14"/>
  <c r="C191" i="14"/>
  <c r="C200" i="14"/>
  <c r="C209" i="14"/>
  <c r="C218" i="14"/>
  <c r="C227" i="14"/>
  <c r="C236" i="14"/>
  <c r="C237" i="14"/>
  <c r="C245" i="14"/>
  <c r="C254" i="14"/>
  <c r="C263" i="14"/>
  <c r="C272" i="14"/>
  <c r="C281" i="14"/>
  <c r="C290" i="14"/>
  <c r="C291" i="14"/>
  <c r="C299" i="14"/>
  <c r="C308" i="14"/>
  <c r="C317" i="14"/>
  <c r="C326" i="14"/>
  <c r="C335" i="14"/>
  <c r="C344" i="14"/>
  <c r="C353" i="14"/>
  <c r="C362" i="14"/>
  <c r="C371" i="14"/>
  <c r="C380" i="14"/>
  <c r="C389" i="14"/>
  <c r="C398" i="14"/>
  <c r="C407" i="14"/>
  <c r="C408" i="14"/>
  <c r="C416" i="14"/>
  <c r="C425" i="14"/>
  <c r="C434" i="14"/>
  <c r="C435" i="14"/>
  <c r="C443" i="14"/>
  <c r="D226" i="15"/>
  <c r="B226" i="15" s="1"/>
  <c r="O225" i="15"/>
  <c r="L225" i="15"/>
  <c r="D217" i="15"/>
  <c r="C217" i="15" s="1"/>
  <c r="O216" i="15"/>
  <c r="L216" i="15"/>
  <c r="D208" i="15"/>
  <c r="D209" i="15" s="1"/>
  <c r="D210" i="15" s="1"/>
  <c r="D211" i="15" s="1"/>
  <c r="D212" i="15" s="1"/>
  <c r="D213" i="15" s="1"/>
  <c r="O207" i="15"/>
  <c r="L207" i="15"/>
  <c r="D200" i="15"/>
  <c r="D201" i="15" s="1"/>
  <c r="D202" i="15" s="1"/>
  <c r="D203" i="15" s="1"/>
  <c r="D204" i="15" s="1"/>
  <c r="D199" i="15"/>
  <c r="O198" i="15"/>
  <c r="L198" i="15"/>
  <c r="D190" i="15"/>
  <c r="D191" i="15" s="1"/>
  <c r="D192" i="15" s="1"/>
  <c r="D193" i="15" s="1"/>
  <c r="D194" i="15" s="1"/>
  <c r="D195" i="15" s="1"/>
  <c r="O189" i="15"/>
  <c r="L189" i="15"/>
  <c r="D181" i="15"/>
  <c r="D182" i="15" s="1"/>
  <c r="D183" i="15" s="1"/>
  <c r="D184" i="15" s="1"/>
  <c r="D185" i="15" s="1"/>
  <c r="D186" i="15" s="1"/>
  <c r="O180" i="15"/>
  <c r="L180" i="15"/>
  <c r="D172" i="15"/>
  <c r="D173" i="15" s="1"/>
  <c r="D174" i="15" s="1"/>
  <c r="D175" i="15" s="1"/>
  <c r="D176" i="15" s="1"/>
  <c r="D177" i="15" s="1"/>
  <c r="O171" i="15"/>
  <c r="L171" i="15"/>
  <c r="D164" i="15"/>
  <c r="D165" i="15" s="1"/>
  <c r="D166" i="15" s="1"/>
  <c r="D167" i="15" s="1"/>
  <c r="D168" i="15" s="1"/>
  <c r="D163" i="15"/>
  <c r="O162" i="15"/>
  <c r="L162" i="15"/>
  <c r="D154" i="15"/>
  <c r="D155" i="15" s="1"/>
  <c r="D156" i="15" s="1"/>
  <c r="D157" i="15" s="1"/>
  <c r="D158" i="15" s="1"/>
  <c r="D159" i="15" s="1"/>
  <c r="O153" i="15"/>
  <c r="L153" i="15"/>
  <c r="D146" i="15"/>
  <c r="D147" i="15" s="1"/>
  <c r="D148" i="15" s="1"/>
  <c r="D149" i="15" s="1"/>
  <c r="D150" i="15" s="1"/>
  <c r="D145" i="15"/>
  <c r="O144" i="15"/>
  <c r="L144" i="15"/>
  <c r="D136" i="15"/>
  <c r="D137" i="15" s="1"/>
  <c r="D138" i="15" s="1"/>
  <c r="D139" i="15" s="1"/>
  <c r="D140" i="15" s="1"/>
  <c r="D141" i="15" s="1"/>
  <c r="O135" i="15"/>
  <c r="L135" i="15"/>
  <c r="D127" i="15"/>
  <c r="D128" i="15" s="1"/>
  <c r="D129" i="15" s="1"/>
  <c r="D130" i="15" s="1"/>
  <c r="D131" i="15" s="1"/>
  <c r="D132" i="15" s="1"/>
  <c r="O126" i="15"/>
  <c r="L126" i="15"/>
  <c r="D118" i="15"/>
  <c r="D119" i="15" s="1"/>
  <c r="D120" i="15" s="1"/>
  <c r="D121" i="15" s="1"/>
  <c r="D122" i="15" s="1"/>
  <c r="D123" i="15" s="1"/>
  <c r="O117" i="15"/>
  <c r="L117" i="15"/>
  <c r="D110" i="15"/>
  <c r="D111" i="15" s="1"/>
  <c r="D112" i="15" s="1"/>
  <c r="D113" i="15" s="1"/>
  <c r="D114" i="15" s="1"/>
  <c r="D109" i="15"/>
  <c r="O108" i="15"/>
  <c r="L108" i="15"/>
  <c r="D100" i="15"/>
  <c r="D101" i="15" s="1"/>
  <c r="D102" i="15" s="1"/>
  <c r="D103" i="15" s="1"/>
  <c r="D104" i="15" s="1"/>
  <c r="D105" i="15" s="1"/>
  <c r="O99" i="15"/>
  <c r="L99" i="15"/>
  <c r="D91" i="15"/>
  <c r="D92" i="15" s="1"/>
  <c r="D93" i="15" s="1"/>
  <c r="D94" i="15" s="1"/>
  <c r="D95" i="15" s="1"/>
  <c r="D96" i="15" s="1"/>
  <c r="O90" i="15"/>
  <c r="L90" i="15"/>
  <c r="D82" i="15"/>
  <c r="D83" i="15" s="1"/>
  <c r="D84" i="15" s="1"/>
  <c r="D85" i="15" s="1"/>
  <c r="D86" i="15" s="1"/>
  <c r="D87" i="15" s="1"/>
  <c r="B87" i="15" s="1"/>
  <c r="O81" i="15"/>
  <c r="L81" i="15"/>
  <c r="D73" i="15"/>
  <c r="D74" i="15" s="1"/>
  <c r="D75" i="15" s="1"/>
  <c r="D76" i="15" s="1"/>
  <c r="D77" i="15" s="1"/>
  <c r="D78" i="15" s="1"/>
  <c r="O72" i="15"/>
  <c r="L72" i="15"/>
  <c r="D64" i="15"/>
  <c r="D65" i="15" s="1"/>
  <c r="D66" i="15" s="1"/>
  <c r="D67" i="15" s="1"/>
  <c r="D68" i="15" s="1"/>
  <c r="D69" i="15" s="1"/>
  <c r="C69" i="15" s="1"/>
  <c r="O63" i="15"/>
  <c r="L63" i="15"/>
  <c r="D55" i="15"/>
  <c r="D56" i="15" s="1"/>
  <c r="B56" i="15" s="1"/>
  <c r="B60" i="16"/>
  <c r="C60" i="16"/>
  <c r="N60" i="16"/>
  <c r="O60" i="16" s="1"/>
  <c r="B61" i="16"/>
  <c r="C61" i="16"/>
  <c r="N61" i="16"/>
  <c r="O61" i="16" s="1"/>
  <c r="B62" i="16"/>
  <c r="C62" i="16"/>
  <c r="N62" i="16"/>
  <c r="O62" i="16" s="1"/>
  <c r="B63" i="16"/>
  <c r="C63" i="16"/>
  <c r="N63" i="16"/>
  <c r="O63" i="16" s="1"/>
  <c r="B64" i="16"/>
  <c r="C64" i="16"/>
  <c r="N64" i="16"/>
  <c r="O64" i="16" s="1"/>
  <c r="B65" i="16"/>
  <c r="C65" i="16"/>
  <c r="N65" i="16"/>
  <c r="O65" i="16"/>
  <c r="B66" i="16"/>
  <c r="C66" i="16"/>
  <c r="N66" i="16"/>
  <c r="O66" i="16" s="1"/>
  <c r="B67" i="16"/>
  <c r="C67" i="16"/>
  <c r="N67" i="16"/>
  <c r="O67" i="16" s="1"/>
  <c r="B68" i="16"/>
  <c r="C68" i="16"/>
  <c r="N68" i="16"/>
  <c r="O68" i="16" s="1"/>
  <c r="B69" i="16"/>
  <c r="C69" i="16"/>
  <c r="N69" i="16"/>
  <c r="O69" i="16" s="1"/>
  <c r="B70" i="16"/>
  <c r="C70" i="16"/>
  <c r="N70" i="16"/>
  <c r="O70" i="16" s="1"/>
  <c r="B71" i="16"/>
  <c r="C71" i="16"/>
  <c r="N71" i="16"/>
  <c r="O71" i="16"/>
  <c r="B72" i="16"/>
  <c r="C72" i="16"/>
  <c r="N72" i="16"/>
  <c r="O72" i="16" s="1"/>
  <c r="B73" i="16"/>
  <c r="C73" i="16"/>
  <c r="N73" i="16"/>
  <c r="O73" i="16" s="1"/>
  <c r="B74" i="16"/>
  <c r="C74" i="16"/>
  <c r="N74" i="16"/>
  <c r="O74" i="16" s="1"/>
  <c r="B75" i="16"/>
  <c r="C75" i="16"/>
  <c r="N75" i="16"/>
  <c r="O75" i="16" s="1"/>
  <c r="B76" i="16"/>
  <c r="C76" i="16"/>
  <c r="N76" i="16"/>
  <c r="O76" i="16" s="1"/>
  <c r="B77" i="16"/>
  <c r="C77" i="16"/>
  <c r="N77" i="16"/>
  <c r="O77" i="16" s="1"/>
  <c r="B78" i="16"/>
  <c r="C78" i="16"/>
  <c r="N78" i="16"/>
  <c r="O78" i="16" s="1"/>
  <c r="B79" i="16"/>
  <c r="C79" i="16"/>
  <c r="N79" i="16"/>
  <c r="O79" i="16"/>
  <c r="B80" i="16"/>
  <c r="C80" i="16"/>
  <c r="N80" i="16"/>
  <c r="O80" i="16"/>
  <c r="B81" i="16"/>
  <c r="C81" i="16"/>
  <c r="N81" i="16"/>
  <c r="O81" i="16" s="1"/>
  <c r="B82" i="16"/>
  <c r="C82" i="16"/>
  <c r="N82" i="16"/>
  <c r="O82" i="16" s="1"/>
  <c r="B83" i="16"/>
  <c r="C83" i="16"/>
  <c r="N83" i="16"/>
  <c r="O83" i="16" s="1"/>
  <c r="B84" i="16"/>
  <c r="C84" i="16"/>
  <c r="N84" i="16"/>
  <c r="O84" i="16" s="1"/>
  <c r="B85" i="16"/>
  <c r="C85" i="16"/>
  <c r="N85" i="16"/>
  <c r="O85" i="16" s="1"/>
  <c r="B86" i="16"/>
  <c r="C86" i="16"/>
  <c r="N86" i="16"/>
  <c r="O86" i="16" s="1"/>
  <c r="B87" i="16"/>
  <c r="C87" i="16"/>
  <c r="N87" i="16"/>
  <c r="O87" i="16" s="1"/>
  <c r="B88" i="16"/>
  <c r="C88" i="16"/>
  <c r="N88" i="16"/>
  <c r="O88" i="16" s="1"/>
  <c r="B89" i="16"/>
  <c r="C89" i="16"/>
  <c r="N89" i="16"/>
  <c r="O89" i="16"/>
  <c r="B90" i="16"/>
  <c r="C90" i="16"/>
  <c r="N90" i="16"/>
  <c r="O90" i="16" s="1"/>
  <c r="B91" i="16"/>
  <c r="C91" i="16"/>
  <c r="N91" i="16"/>
  <c r="O91" i="16" s="1"/>
  <c r="B92" i="16"/>
  <c r="C92" i="16"/>
  <c r="N92" i="16"/>
  <c r="O92" i="16" s="1"/>
  <c r="B93" i="16"/>
  <c r="C93" i="16"/>
  <c r="N93" i="16"/>
  <c r="O93" i="16" s="1"/>
  <c r="B94" i="16"/>
  <c r="C94" i="16"/>
  <c r="N94" i="16"/>
  <c r="O94" i="16" s="1"/>
  <c r="B95" i="16"/>
  <c r="C95" i="16"/>
  <c r="N95" i="16"/>
  <c r="O95" i="16"/>
  <c r="B96" i="16"/>
  <c r="C96" i="16"/>
  <c r="N96" i="16"/>
  <c r="O96" i="16" s="1"/>
  <c r="B97" i="16"/>
  <c r="C97" i="16"/>
  <c r="N97" i="16"/>
  <c r="O97" i="16" s="1"/>
  <c r="B98" i="16"/>
  <c r="C98" i="16"/>
  <c r="N98" i="16"/>
  <c r="O98" i="16" s="1"/>
  <c r="B99" i="16"/>
  <c r="C99" i="16"/>
  <c r="N99" i="16"/>
  <c r="O99" i="16" s="1"/>
  <c r="B100" i="16"/>
  <c r="C100" i="16"/>
  <c r="N100" i="16"/>
  <c r="O100" i="16"/>
  <c r="B101" i="16"/>
  <c r="C101" i="16"/>
  <c r="N101" i="16"/>
  <c r="O101" i="16"/>
  <c r="B102" i="16"/>
  <c r="C102" i="16"/>
  <c r="N102" i="16"/>
  <c r="O102" i="16" s="1"/>
  <c r="B103" i="16"/>
  <c r="C103" i="16"/>
  <c r="N103" i="16"/>
  <c r="O103" i="16" s="1"/>
  <c r="B104" i="16"/>
  <c r="C104" i="16"/>
  <c r="N104" i="16"/>
  <c r="O104" i="16" s="1"/>
  <c r="B105" i="16"/>
  <c r="C105" i="16"/>
  <c r="N105" i="16"/>
  <c r="O105" i="16" s="1"/>
  <c r="B106" i="16"/>
  <c r="C106" i="16"/>
  <c r="N106" i="16"/>
  <c r="O106" i="16" s="1"/>
  <c r="B107" i="16"/>
  <c r="C107" i="16"/>
  <c r="N107" i="16"/>
  <c r="O107" i="16"/>
  <c r="B108" i="16"/>
  <c r="C108" i="16"/>
  <c r="N108" i="16"/>
  <c r="O108" i="16" s="1"/>
  <c r="B109" i="16"/>
  <c r="C109" i="16"/>
  <c r="N109" i="16"/>
  <c r="O109" i="16" s="1"/>
  <c r="B110" i="16"/>
  <c r="C110" i="16"/>
  <c r="N110" i="16"/>
  <c r="O110" i="16" s="1"/>
  <c r="B111" i="16"/>
  <c r="C111" i="16"/>
  <c r="N111" i="16"/>
  <c r="O111" i="16" s="1"/>
  <c r="B112" i="16"/>
  <c r="C112" i="16"/>
  <c r="N112" i="16"/>
  <c r="O112" i="16"/>
  <c r="B113" i="16"/>
  <c r="C113" i="16"/>
  <c r="N113" i="16"/>
  <c r="O113" i="16"/>
  <c r="B114" i="16"/>
  <c r="C114" i="16"/>
  <c r="N114" i="16"/>
  <c r="O114" i="16" s="1"/>
  <c r="B115" i="16"/>
  <c r="C115" i="16"/>
  <c r="N115" i="16"/>
  <c r="O115" i="16" s="1"/>
  <c r="B116" i="16"/>
  <c r="C116" i="16"/>
  <c r="N116" i="16"/>
  <c r="O116" i="16" s="1"/>
  <c r="B117" i="16"/>
  <c r="C117" i="16"/>
  <c r="N117" i="16"/>
  <c r="O117" i="16" s="1"/>
  <c r="B118" i="16"/>
  <c r="C118" i="16"/>
  <c r="N118" i="16"/>
  <c r="O118" i="16"/>
  <c r="B119" i="16"/>
  <c r="C119" i="16"/>
  <c r="N119" i="16"/>
  <c r="O119" i="16" s="1"/>
  <c r="B120" i="16"/>
  <c r="C120" i="16"/>
  <c r="N120" i="16"/>
  <c r="O120" i="16" s="1"/>
  <c r="B121" i="16"/>
  <c r="C121" i="16"/>
  <c r="N121" i="16"/>
  <c r="O121" i="16"/>
  <c r="B122" i="16"/>
  <c r="C122" i="16"/>
  <c r="N122" i="16"/>
  <c r="O122" i="16" s="1"/>
  <c r="B123" i="16"/>
  <c r="C123" i="16"/>
  <c r="N123" i="16"/>
  <c r="O123" i="16" s="1"/>
  <c r="B124" i="16"/>
  <c r="C124" i="16"/>
  <c r="N124" i="16"/>
  <c r="O124" i="16"/>
  <c r="B125" i="16"/>
  <c r="C125" i="16"/>
  <c r="N125" i="16"/>
  <c r="O125" i="16"/>
  <c r="B126" i="16"/>
  <c r="C126" i="16"/>
  <c r="N126" i="16"/>
  <c r="O126" i="16" s="1"/>
  <c r="B127" i="16"/>
  <c r="C127" i="16"/>
  <c r="N127" i="16"/>
  <c r="O127" i="16" s="1"/>
  <c r="B128" i="16"/>
  <c r="C128" i="16"/>
  <c r="N128" i="16"/>
  <c r="O128" i="16"/>
  <c r="B129" i="16"/>
  <c r="C129" i="16"/>
  <c r="N129" i="16"/>
  <c r="O129" i="16" s="1"/>
  <c r="B130" i="16"/>
  <c r="C130" i="16"/>
  <c r="N130" i="16"/>
  <c r="O130" i="16" s="1"/>
  <c r="B131" i="16"/>
  <c r="C131" i="16"/>
  <c r="N131" i="16"/>
  <c r="O131" i="16" s="1"/>
  <c r="B132" i="16"/>
  <c r="C132" i="16"/>
  <c r="N132" i="16"/>
  <c r="O132" i="16" s="1"/>
  <c r="B133" i="16"/>
  <c r="C133" i="16"/>
  <c r="N133" i="16"/>
  <c r="O133" i="16" s="1"/>
  <c r="B134" i="16"/>
  <c r="C134" i="16"/>
  <c r="N134" i="16"/>
  <c r="O134" i="16"/>
  <c r="B135" i="16"/>
  <c r="C135" i="16"/>
  <c r="N135" i="16"/>
  <c r="O135" i="16" s="1"/>
  <c r="B136" i="16"/>
  <c r="C136" i="16"/>
  <c r="N136" i="16"/>
  <c r="O136" i="16"/>
  <c r="B137" i="16"/>
  <c r="C137" i="16"/>
  <c r="N137" i="16"/>
  <c r="O137" i="16"/>
  <c r="B138" i="16"/>
  <c r="C138" i="16"/>
  <c r="N138" i="16"/>
  <c r="O138" i="16" s="1"/>
  <c r="B139" i="16"/>
  <c r="C139" i="16"/>
  <c r="N139" i="16"/>
  <c r="O139" i="16" s="1"/>
  <c r="B140" i="16"/>
  <c r="C140" i="16"/>
  <c r="N140" i="16"/>
  <c r="O140" i="16" s="1"/>
  <c r="B141" i="16"/>
  <c r="C141" i="16"/>
  <c r="N141" i="16"/>
  <c r="O141" i="16" s="1"/>
  <c r="B142" i="16"/>
  <c r="C142" i="16"/>
  <c r="N142" i="16"/>
  <c r="O142" i="16" s="1"/>
  <c r="L34" i="16"/>
  <c r="L35" i="16"/>
  <c r="L36" i="16"/>
  <c r="L37" i="16"/>
  <c r="L38" i="16"/>
  <c r="L39" i="16"/>
  <c r="L40" i="16"/>
  <c r="L41" i="16"/>
  <c r="L42" i="16"/>
  <c r="L33" i="16"/>
  <c r="L24" i="16"/>
  <c r="L25" i="16"/>
  <c r="L26" i="16"/>
  <c r="L27" i="16"/>
  <c r="L28" i="16"/>
  <c r="L29" i="16"/>
  <c r="L30" i="16"/>
  <c r="L31" i="16"/>
  <c r="L32" i="16"/>
  <c r="L23" i="16"/>
  <c r="L33" i="15"/>
  <c r="L34" i="15"/>
  <c r="L35" i="15"/>
  <c r="L36" i="15"/>
  <c r="L37" i="15"/>
  <c r="L38" i="15"/>
  <c r="L39" i="15"/>
  <c r="L40" i="15"/>
  <c r="L41" i="15"/>
  <c r="L42" i="15"/>
  <c r="L43" i="15"/>
  <c r="L44" i="15"/>
  <c r="L45" i="15"/>
  <c r="L46" i="15"/>
  <c r="L47" i="15"/>
  <c r="L48" i="15"/>
  <c r="L49" i="15"/>
  <c r="L50" i="15"/>
  <c r="L51" i="15"/>
  <c r="L52" i="15"/>
  <c r="L53" i="15"/>
  <c r="L32" i="15"/>
  <c r="L54" i="15"/>
  <c r="O54" i="15"/>
  <c r="B3" i="14"/>
  <c r="B4" i="14"/>
  <c r="B5" i="14"/>
  <c r="B6" i="14"/>
  <c r="B7" i="14"/>
  <c r="B8" i="14"/>
  <c r="B9" i="14"/>
  <c r="B10" i="14"/>
  <c r="B11" i="14"/>
  <c r="B12" i="14"/>
  <c r="B13" i="14"/>
  <c r="B14" i="14"/>
  <c r="B15" i="14"/>
  <c r="B16" i="14"/>
  <c r="B17" i="14"/>
  <c r="B18" i="14"/>
  <c r="B19" i="14"/>
  <c r="B20" i="14"/>
  <c r="B21" i="14"/>
  <c r="B22" i="14"/>
  <c r="B23" i="14"/>
  <c r="B24" i="14"/>
  <c r="B25" i="14"/>
  <c r="B26" i="14"/>
  <c r="B27" i="14"/>
  <c r="B28" i="14"/>
  <c r="B29" i="14"/>
  <c r="B30" i="14"/>
  <c r="B31" i="14"/>
  <c r="B32" i="14"/>
  <c r="B33" i="14"/>
  <c r="B34" i="14"/>
  <c r="B35" i="14"/>
  <c r="B36" i="14"/>
  <c r="B37" i="14"/>
  <c r="B38" i="14"/>
  <c r="B39" i="14"/>
  <c r="B40" i="14"/>
  <c r="B41" i="14"/>
  <c r="B42" i="14"/>
  <c r="B43" i="14"/>
  <c r="B44" i="14"/>
  <c r="B45" i="14"/>
  <c r="B46" i="14"/>
  <c r="B47" i="14"/>
  <c r="B48" i="14"/>
  <c r="B49" i="14"/>
  <c r="B50" i="14"/>
  <c r="B51" i="14"/>
  <c r="B52" i="14"/>
  <c r="B53" i="14"/>
  <c r="B54" i="14"/>
  <c r="B55" i="14"/>
  <c r="B56" i="14"/>
  <c r="B57" i="14"/>
  <c r="B58" i="14"/>
  <c r="B59" i="14"/>
  <c r="B60" i="14"/>
  <c r="B61" i="14"/>
  <c r="B62" i="14"/>
  <c r="B63" i="14"/>
  <c r="B64" i="14"/>
  <c r="B65" i="14"/>
  <c r="B66" i="14"/>
  <c r="B67" i="14"/>
  <c r="B68" i="14"/>
  <c r="B69" i="14"/>
  <c r="B70" i="14"/>
  <c r="B71" i="14"/>
  <c r="B72" i="14"/>
  <c r="B73" i="14"/>
  <c r="B74" i="14"/>
  <c r="B75" i="14"/>
  <c r="B76" i="14"/>
  <c r="B77" i="14"/>
  <c r="B78" i="14"/>
  <c r="B79" i="14"/>
  <c r="B80" i="14"/>
  <c r="B81" i="14"/>
  <c r="B82" i="14"/>
  <c r="B83" i="14"/>
  <c r="B84" i="14"/>
  <c r="B85" i="14"/>
  <c r="B86" i="14"/>
  <c r="B87" i="14"/>
  <c r="B88" i="14"/>
  <c r="B89" i="14"/>
  <c r="B90" i="14"/>
  <c r="B91" i="14"/>
  <c r="B92" i="14"/>
  <c r="B93" i="14"/>
  <c r="B94" i="14"/>
  <c r="B95" i="14"/>
  <c r="B96" i="14"/>
  <c r="B97" i="14"/>
  <c r="B98" i="14"/>
  <c r="B99" i="14"/>
  <c r="B100" i="14"/>
  <c r="B101" i="14"/>
  <c r="B102" i="14"/>
  <c r="B103" i="14"/>
  <c r="B104" i="14"/>
  <c r="B105" i="14"/>
  <c r="B106" i="14"/>
  <c r="B107" i="14"/>
  <c r="B108" i="14"/>
  <c r="B109" i="14"/>
  <c r="B110" i="14"/>
  <c r="B111" i="14"/>
  <c r="B112" i="14"/>
  <c r="B113" i="14"/>
  <c r="B114" i="14"/>
  <c r="B115" i="14"/>
  <c r="B116" i="14"/>
  <c r="B117" i="14"/>
  <c r="B118" i="14"/>
  <c r="B119" i="14"/>
  <c r="B120" i="14"/>
  <c r="B121" i="14"/>
  <c r="B122" i="14"/>
  <c r="B123" i="14"/>
  <c r="B124" i="14"/>
  <c r="B125" i="14"/>
  <c r="B126" i="14"/>
  <c r="B127" i="14"/>
  <c r="B128" i="14"/>
  <c r="B129" i="14"/>
  <c r="B130" i="14"/>
  <c r="B131" i="14"/>
  <c r="B132" i="14"/>
  <c r="B133" i="14"/>
  <c r="B134" i="14"/>
  <c r="B135" i="14"/>
  <c r="B136" i="14"/>
  <c r="B137" i="14"/>
  <c r="B146" i="14"/>
  <c r="B155" i="14"/>
  <c r="B164" i="14"/>
  <c r="B173" i="14"/>
  <c r="B182" i="14"/>
  <c r="B191" i="14"/>
  <c r="B200" i="14"/>
  <c r="B209" i="14"/>
  <c r="B218" i="14"/>
  <c r="B227" i="14"/>
  <c r="B236" i="14"/>
  <c r="B245" i="14"/>
  <c r="B254" i="14"/>
  <c r="B263" i="14"/>
  <c r="B272" i="14"/>
  <c r="B281" i="14"/>
  <c r="B290" i="14"/>
  <c r="B299" i="14"/>
  <c r="B308" i="14"/>
  <c r="B317" i="14"/>
  <c r="B326" i="14"/>
  <c r="B335" i="14"/>
  <c r="B344" i="14"/>
  <c r="B353" i="14"/>
  <c r="B362" i="14"/>
  <c r="B371" i="14"/>
  <c r="B380" i="14"/>
  <c r="B389" i="14"/>
  <c r="B398" i="14"/>
  <c r="B407" i="14"/>
  <c r="B416" i="14"/>
  <c r="B417" i="14"/>
  <c r="B425" i="14"/>
  <c r="B434" i="14"/>
  <c r="B435" i="14"/>
  <c r="B443" i="14"/>
  <c r="G451" i="14"/>
  <c r="G450" i="14"/>
  <c r="G449" i="14"/>
  <c r="O448" i="14"/>
  <c r="O447" i="14"/>
  <c r="O446" i="14"/>
  <c r="O445" i="14"/>
  <c r="O444" i="14"/>
  <c r="O443" i="14"/>
  <c r="L443" i="14"/>
  <c r="G442" i="14"/>
  <c r="G441" i="14"/>
  <c r="G440" i="14"/>
  <c r="O439" i="14"/>
  <c r="O438" i="14"/>
  <c r="O437" i="14"/>
  <c r="O436" i="14"/>
  <c r="O435" i="14"/>
  <c r="O434" i="14"/>
  <c r="L434" i="14"/>
  <c r="G434" i="14"/>
  <c r="G433" i="14"/>
  <c r="G432" i="14"/>
  <c r="G431" i="14"/>
  <c r="O430" i="14"/>
  <c r="O429" i="14"/>
  <c r="O428" i="14"/>
  <c r="O427" i="14"/>
  <c r="O426" i="14"/>
  <c r="O425" i="14"/>
  <c r="L425" i="14"/>
  <c r="G424" i="14"/>
  <c r="G423" i="14"/>
  <c r="G422" i="14"/>
  <c r="O421" i="14"/>
  <c r="O420" i="14"/>
  <c r="O419" i="14"/>
  <c r="O418" i="14"/>
  <c r="O417" i="14"/>
  <c r="O416" i="14"/>
  <c r="L416" i="14"/>
  <c r="G416" i="14"/>
  <c r="G415" i="14"/>
  <c r="G414" i="14"/>
  <c r="G413" i="14"/>
  <c r="O412" i="14"/>
  <c r="O411" i="14"/>
  <c r="O410" i="14"/>
  <c r="O409" i="14"/>
  <c r="O408" i="14"/>
  <c r="O407" i="14"/>
  <c r="L407" i="14"/>
  <c r="G406" i="14"/>
  <c r="G405" i="14"/>
  <c r="G404" i="14"/>
  <c r="O403" i="14"/>
  <c r="O402" i="14"/>
  <c r="O401" i="14"/>
  <c r="O400" i="14"/>
  <c r="O399" i="14"/>
  <c r="O398" i="14"/>
  <c r="L398" i="14"/>
  <c r="G398" i="14"/>
  <c r="G397" i="14"/>
  <c r="G396" i="14"/>
  <c r="G395" i="14"/>
  <c r="O394" i="14"/>
  <c r="O393" i="14"/>
  <c r="O392" i="14"/>
  <c r="O391" i="14"/>
  <c r="O390" i="14"/>
  <c r="O389" i="14"/>
  <c r="L389" i="14"/>
  <c r="G388" i="14"/>
  <c r="G387" i="14"/>
  <c r="G386" i="14"/>
  <c r="O385" i="14"/>
  <c r="O384" i="14"/>
  <c r="O383" i="14"/>
  <c r="O382" i="14"/>
  <c r="O381" i="14"/>
  <c r="O380" i="14"/>
  <c r="L380" i="14"/>
  <c r="G380" i="14"/>
  <c r="G379" i="14"/>
  <c r="G378" i="14"/>
  <c r="G377" i="14"/>
  <c r="O376" i="14"/>
  <c r="O375" i="14"/>
  <c r="O374" i="14"/>
  <c r="O373" i="14"/>
  <c r="O372" i="14"/>
  <c r="O371" i="14"/>
  <c r="L371" i="14"/>
  <c r="G370" i="14"/>
  <c r="G369" i="14"/>
  <c r="G368" i="14"/>
  <c r="O367" i="14"/>
  <c r="O366" i="14"/>
  <c r="O365" i="14"/>
  <c r="O364" i="14"/>
  <c r="O363" i="14"/>
  <c r="O362" i="14"/>
  <c r="L362" i="14"/>
  <c r="G362" i="14"/>
  <c r="G361" i="14"/>
  <c r="G360" i="14"/>
  <c r="G359" i="14"/>
  <c r="O358" i="14"/>
  <c r="O357" i="14"/>
  <c r="O356" i="14"/>
  <c r="O355" i="14"/>
  <c r="O354" i="14"/>
  <c r="O353" i="14"/>
  <c r="L353" i="14"/>
  <c r="G352" i="14"/>
  <c r="G351" i="14"/>
  <c r="G350" i="14"/>
  <c r="O349" i="14"/>
  <c r="O348" i="14"/>
  <c r="O347" i="14"/>
  <c r="O346" i="14"/>
  <c r="O345" i="14"/>
  <c r="O344" i="14"/>
  <c r="L344" i="14"/>
  <c r="G344" i="14"/>
  <c r="G343" i="14"/>
  <c r="G342" i="14"/>
  <c r="G341" i="14"/>
  <c r="O340" i="14"/>
  <c r="O339" i="14"/>
  <c r="O338" i="14"/>
  <c r="O337" i="14"/>
  <c r="O336" i="14"/>
  <c r="O335" i="14"/>
  <c r="L335" i="14"/>
  <c r="G334" i="14"/>
  <c r="G333" i="14"/>
  <c r="G332" i="14"/>
  <c r="O331" i="14"/>
  <c r="O330" i="14"/>
  <c r="O329" i="14"/>
  <c r="O328" i="14"/>
  <c r="O327" i="14"/>
  <c r="O326" i="14"/>
  <c r="L326" i="14"/>
  <c r="G326" i="14"/>
  <c r="G325" i="14"/>
  <c r="G324" i="14"/>
  <c r="G323" i="14"/>
  <c r="O322" i="14"/>
  <c r="O321" i="14"/>
  <c r="O320" i="14"/>
  <c r="O319" i="14"/>
  <c r="O318" i="14"/>
  <c r="O317" i="14"/>
  <c r="L317" i="14"/>
  <c r="G316" i="14"/>
  <c r="G315" i="14"/>
  <c r="G314" i="14"/>
  <c r="O313" i="14"/>
  <c r="O312" i="14"/>
  <c r="O311" i="14"/>
  <c r="O310" i="14"/>
  <c r="O309" i="14"/>
  <c r="O308" i="14"/>
  <c r="L308" i="14"/>
  <c r="G308" i="14"/>
  <c r="G307" i="14"/>
  <c r="G306" i="14"/>
  <c r="G305" i="14"/>
  <c r="O304" i="14"/>
  <c r="O303" i="14"/>
  <c r="O302" i="14"/>
  <c r="O301" i="14"/>
  <c r="O300" i="14"/>
  <c r="O299" i="14"/>
  <c r="L299" i="14"/>
  <c r="G298" i="14"/>
  <c r="G297" i="14"/>
  <c r="G296" i="14"/>
  <c r="O295" i="14"/>
  <c r="O294" i="14"/>
  <c r="O293" i="14"/>
  <c r="O292" i="14"/>
  <c r="O291" i="14"/>
  <c r="O290" i="14"/>
  <c r="L290" i="14"/>
  <c r="G290" i="14"/>
  <c r="G289" i="14"/>
  <c r="G288" i="14"/>
  <c r="G287" i="14"/>
  <c r="O286" i="14"/>
  <c r="O285" i="14"/>
  <c r="O284" i="14"/>
  <c r="O283" i="14"/>
  <c r="O282" i="14"/>
  <c r="O281" i="14"/>
  <c r="L281" i="14"/>
  <c r="G280" i="14"/>
  <c r="G279" i="14"/>
  <c r="G278" i="14"/>
  <c r="O277" i="14"/>
  <c r="O276" i="14"/>
  <c r="O275" i="14"/>
  <c r="O274" i="14"/>
  <c r="O273" i="14"/>
  <c r="O272" i="14"/>
  <c r="L272" i="14"/>
  <c r="G272" i="14"/>
  <c r="G271" i="14"/>
  <c r="G270" i="14"/>
  <c r="G269" i="14"/>
  <c r="O268" i="14"/>
  <c r="O267" i="14"/>
  <c r="O266" i="14"/>
  <c r="O265" i="14"/>
  <c r="O264" i="14"/>
  <c r="O263" i="14"/>
  <c r="L263" i="14"/>
  <c r="G262" i="14"/>
  <c r="G261" i="14"/>
  <c r="G260" i="14"/>
  <c r="O259" i="14"/>
  <c r="O258" i="14"/>
  <c r="O257" i="14"/>
  <c r="O256" i="14"/>
  <c r="O255" i="14"/>
  <c r="O254" i="14"/>
  <c r="L254" i="14"/>
  <c r="G254" i="14"/>
  <c r="G253" i="14"/>
  <c r="G252" i="14"/>
  <c r="G251" i="14"/>
  <c r="O250" i="14"/>
  <c r="O249" i="14"/>
  <c r="O248" i="14"/>
  <c r="O247" i="14"/>
  <c r="O246" i="14"/>
  <c r="O245" i="14"/>
  <c r="L245" i="14"/>
  <c r="G244" i="14"/>
  <c r="G243" i="14"/>
  <c r="G242" i="14"/>
  <c r="O241" i="14"/>
  <c r="O240" i="14"/>
  <c r="O239" i="14"/>
  <c r="O238" i="14"/>
  <c r="O237" i="14"/>
  <c r="O236" i="14"/>
  <c r="L236" i="14"/>
  <c r="G236" i="14"/>
  <c r="G235" i="14"/>
  <c r="G234" i="14"/>
  <c r="G233" i="14"/>
  <c r="O232" i="14"/>
  <c r="O231" i="14"/>
  <c r="O230" i="14"/>
  <c r="O229" i="14"/>
  <c r="O228" i="14"/>
  <c r="O227" i="14"/>
  <c r="L227" i="14"/>
  <c r="G226" i="14"/>
  <c r="G225" i="14"/>
  <c r="G224" i="14"/>
  <c r="O223" i="14"/>
  <c r="O222" i="14"/>
  <c r="O220" i="14"/>
  <c r="O219" i="14"/>
  <c r="O218" i="14"/>
  <c r="L218" i="14"/>
  <c r="G218" i="14"/>
  <c r="G217" i="14"/>
  <c r="G216" i="14"/>
  <c r="G215" i="14"/>
  <c r="O214" i="14"/>
  <c r="O213" i="14"/>
  <c r="O212" i="14"/>
  <c r="O211" i="14"/>
  <c r="O210" i="14"/>
  <c r="O209" i="14"/>
  <c r="L209" i="14"/>
  <c r="G208" i="14"/>
  <c r="G207" i="14"/>
  <c r="G206" i="14"/>
  <c r="O205" i="14"/>
  <c r="O204" i="14"/>
  <c r="O203" i="14"/>
  <c r="O202" i="14"/>
  <c r="O201" i="14"/>
  <c r="O200" i="14"/>
  <c r="L200" i="14"/>
  <c r="G200" i="14"/>
  <c r="G199" i="14"/>
  <c r="G198" i="14"/>
  <c r="G197" i="14"/>
  <c r="O196" i="14"/>
  <c r="O195" i="14"/>
  <c r="O194" i="14"/>
  <c r="O193" i="14"/>
  <c r="O192" i="14"/>
  <c r="O191" i="14"/>
  <c r="L191" i="14"/>
  <c r="G190" i="14"/>
  <c r="G189" i="14"/>
  <c r="G188" i="14"/>
  <c r="O187" i="14"/>
  <c r="O186" i="14"/>
  <c r="O185" i="14"/>
  <c r="O184" i="14"/>
  <c r="O183" i="14"/>
  <c r="O182" i="14"/>
  <c r="L182" i="14"/>
  <c r="G182" i="14"/>
  <c r="G181" i="14"/>
  <c r="G180" i="14"/>
  <c r="G179" i="14"/>
  <c r="O178" i="14"/>
  <c r="O177" i="14"/>
  <c r="O176" i="14"/>
  <c r="O175" i="14"/>
  <c r="O174" i="14"/>
  <c r="O173" i="14"/>
  <c r="L173" i="14"/>
  <c r="G172" i="14"/>
  <c r="G171" i="14"/>
  <c r="G170" i="14"/>
  <c r="O169" i="14"/>
  <c r="O168" i="14"/>
  <c r="O166" i="14"/>
  <c r="O165" i="14"/>
  <c r="O164" i="14"/>
  <c r="L164" i="14"/>
  <c r="G164" i="14"/>
  <c r="G163" i="14"/>
  <c r="G162" i="14"/>
  <c r="G161" i="14"/>
  <c r="O160" i="14"/>
  <c r="O159" i="14"/>
  <c r="O158" i="14"/>
  <c r="O157" i="14"/>
  <c r="O156" i="14"/>
  <c r="O155" i="14"/>
  <c r="L155" i="14"/>
  <c r="O151" i="14"/>
  <c r="O148" i="14"/>
  <c r="O149" i="14"/>
  <c r="O150" i="14"/>
  <c r="O147" i="14"/>
  <c r="O146" i="14"/>
  <c r="O137" i="14"/>
  <c r="O138" i="14"/>
  <c r="O139" i="14"/>
  <c r="O140" i="14"/>
  <c r="O141" i="14"/>
  <c r="O142" i="14"/>
  <c r="D138" i="14"/>
  <c r="D139" i="14" s="1"/>
  <c r="D140" i="14" s="1"/>
  <c r="D141" i="14" s="1"/>
  <c r="D142" i="14" s="1"/>
  <c r="D143" i="14" s="1"/>
  <c r="D144" i="14" s="1"/>
  <c r="D145" i="14" s="1"/>
  <c r="B145" i="14" s="1"/>
  <c r="C165" i="14" l="1"/>
  <c r="C417" i="14"/>
  <c r="D400" i="14"/>
  <c r="B399" i="14"/>
  <c r="C372" i="14"/>
  <c r="C327" i="14"/>
  <c r="C309" i="14"/>
  <c r="B273" i="14"/>
  <c r="C228" i="14"/>
  <c r="B219" i="14"/>
  <c r="B201" i="14"/>
  <c r="C201" i="14"/>
  <c r="B183" i="14"/>
  <c r="D158" i="14"/>
  <c r="B147" i="14"/>
  <c r="D148" i="14"/>
  <c r="D450" i="14"/>
  <c r="D451" i="14" s="1"/>
  <c r="B449" i="14"/>
  <c r="C436" i="14"/>
  <c r="D437" i="14"/>
  <c r="B436" i="14"/>
  <c r="C427" i="14"/>
  <c r="D428" i="14"/>
  <c r="D429" i="14" s="1"/>
  <c r="D430" i="14" s="1"/>
  <c r="C430" i="14" s="1"/>
  <c r="B427" i="14"/>
  <c r="C418" i="14"/>
  <c r="D419" i="14"/>
  <c r="B418" i="14"/>
  <c r="D411" i="14"/>
  <c r="C410" i="14"/>
  <c r="C409" i="14"/>
  <c r="D401" i="14"/>
  <c r="B395" i="14"/>
  <c r="D396" i="14"/>
  <c r="D397" i="14" s="1"/>
  <c r="D383" i="14"/>
  <c r="C382" i="14"/>
  <c r="B382" i="14"/>
  <c r="B381" i="14"/>
  <c r="C381" i="14"/>
  <c r="D374" i="14"/>
  <c r="B374" i="14" s="1"/>
  <c r="C373" i="14"/>
  <c r="D364" i="14"/>
  <c r="C363" i="14"/>
  <c r="D360" i="14"/>
  <c r="D361" i="14" s="1"/>
  <c r="B359" i="14"/>
  <c r="D346" i="14"/>
  <c r="C345" i="14"/>
  <c r="D340" i="14"/>
  <c r="D341" i="14" s="1"/>
  <c r="L341" i="14" s="1"/>
  <c r="B339" i="14"/>
  <c r="D328" i="14"/>
  <c r="D323" i="14"/>
  <c r="L323" i="14" s="1"/>
  <c r="B322" i="14"/>
  <c r="D310" i="14"/>
  <c r="D306" i="14"/>
  <c r="D307" i="14" s="1"/>
  <c r="B305" i="14"/>
  <c r="D292" i="14"/>
  <c r="D288" i="14"/>
  <c r="D289" i="14" s="1"/>
  <c r="B287" i="14"/>
  <c r="D274" i="14"/>
  <c r="B266" i="14"/>
  <c r="D267" i="14"/>
  <c r="D268" i="14" s="1"/>
  <c r="D269" i="14" s="1"/>
  <c r="B255" i="14"/>
  <c r="D256" i="14"/>
  <c r="D248" i="14"/>
  <c r="D249" i="14" s="1"/>
  <c r="D250" i="14" s="1"/>
  <c r="D251" i="14" s="1"/>
  <c r="D239" i="14"/>
  <c r="B238" i="14"/>
  <c r="C238" i="14"/>
  <c r="B237" i="14"/>
  <c r="C229" i="14"/>
  <c r="D230" i="14"/>
  <c r="D220" i="14"/>
  <c r="D216" i="14"/>
  <c r="D217" i="14" s="1"/>
  <c r="B215" i="14"/>
  <c r="C202" i="14"/>
  <c r="B202" i="14"/>
  <c r="D203" i="14"/>
  <c r="D198" i="14"/>
  <c r="D199" i="14" s="1"/>
  <c r="B197" i="14"/>
  <c r="D184" i="14"/>
  <c r="B175" i="14"/>
  <c r="D176" i="14"/>
  <c r="D177" i="14" s="1"/>
  <c r="B177" i="14" s="1"/>
  <c r="B166" i="14"/>
  <c r="C166" i="14"/>
  <c r="B165" i="14"/>
  <c r="C64" i="15"/>
  <c r="B64" i="15"/>
  <c r="C55" i="15"/>
  <c r="B217" i="15"/>
  <c r="D218" i="15"/>
  <c r="B214" i="14"/>
  <c r="C215" i="14"/>
  <c r="C213" i="14"/>
  <c r="C214" i="14"/>
  <c r="C87" i="15"/>
  <c r="B86" i="15"/>
  <c r="C85" i="15"/>
  <c r="C86" i="15"/>
  <c r="B85" i="15"/>
  <c r="C84" i="15"/>
  <c r="B84" i="15"/>
  <c r="B68" i="15"/>
  <c r="C67" i="15"/>
  <c r="B67" i="15"/>
  <c r="C66" i="15"/>
  <c r="B66" i="15"/>
  <c r="B69" i="15"/>
  <c r="C68" i="15"/>
  <c r="C65" i="15"/>
  <c r="B65" i="15"/>
  <c r="C269" i="14"/>
  <c r="C195" i="14"/>
  <c r="C305" i="14"/>
  <c r="C340" i="14"/>
  <c r="C304" i="14"/>
  <c r="C268" i="14"/>
  <c r="C194" i="14"/>
  <c r="C158" i="14"/>
  <c r="B195" i="14"/>
  <c r="C339" i="14"/>
  <c r="C303" i="14"/>
  <c r="C267" i="14"/>
  <c r="C193" i="14"/>
  <c r="C157" i="14"/>
  <c r="C145" i="14"/>
  <c r="C338" i="14"/>
  <c r="C302" i="14"/>
  <c r="C266" i="14"/>
  <c r="C230" i="14"/>
  <c r="C192" i="14"/>
  <c r="C156" i="14"/>
  <c r="C144" i="14"/>
  <c r="B355" i="14"/>
  <c r="B338" i="14"/>
  <c r="C337" i="14"/>
  <c r="C301" i="14"/>
  <c r="C265" i="14"/>
  <c r="C143" i="14"/>
  <c r="C336" i="14"/>
  <c r="C300" i="14"/>
  <c r="C264" i="14"/>
  <c r="C142" i="14"/>
  <c r="C395" i="14"/>
  <c r="C359" i="14"/>
  <c r="C323" i="14"/>
  <c r="C287" i="14"/>
  <c r="C251" i="14"/>
  <c r="C141" i="14"/>
  <c r="B394" i="14"/>
  <c r="C394" i="14"/>
  <c r="C358" i="14"/>
  <c r="C322" i="14"/>
  <c r="C286" i="14"/>
  <c r="C250" i="14"/>
  <c r="C212" i="14"/>
  <c r="C140" i="14"/>
  <c r="B286" i="14"/>
  <c r="B283" i="14"/>
  <c r="C393" i="14"/>
  <c r="C357" i="14"/>
  <c r="C321" i="14"/>
  <c r="C285" i="14"/>
  <c r="C211" i="14"/>
  <c r="C175" i="14"/>
  <c r="C139" i="14"/>
  <c r="B358" i="14"/>
  <c r="B194" i="14"/>
  <c r="B393" i="14"/>
  <c r="B391" i="14"/>
  <c r="C392" i="14"/>
  <c r="C356" i="14"/>
  <c r="C320" i="14"/>
  <c r="C284" i="14"/>
  <c r="C210" i="14"/>
  <c r="C174" i="14"/>
  <c r="C138" i="14"/>
  <c r="C391" i="14"/>
  <c r="C355" i="14"/>
  <c r="C319" i="14"/>
  <c r="C283" i="14"/>
  <c r="C247" i="14"/>
  <c r="C197" i="14"/>
  <c r="B410" i="14"/>
  <c r="C426" i="14"/>
  <c r="C390" i="14"/>
  <c r="C354" i="14"/>
  <c r="C318" i="14"/>
  <c r="C282" i="14"/>
  <c r="C246" i="14"/>
  <c r="C196" i="14"/>
  <c r="C445" i="14"/>
  <c r="C444" i="14"/>
  <c r="C226" i="15"/>
  <c r="D227" i="15"/>
  <c r="C446" i="14"/>
  <c r="C449" i="14"/>
  <c r="C448" i="14"/>
  <c r="C447" i="14"/>
  <c r="B447" i="14"/>
  <c r="B446" i="14"/>
  <c r="B448" i="14"/>
  <c r="D205" i="15"/>
  <c r="L204" i="15"/>
  <c r="M204" i="15" s="1"/>
  <c r="O204" i="15" s="1"/>
  <c r="L213" i="15"/>
  <c r="M213" i="15" s="1"/>
  <c r="O213" i="15" s="1"/>
  <c r="D214" i="15"/>
  <c r="D187" i="15"/>
  <c r="L186" i="15"/>
  <c r="M186" i="15" s="1"/>
  <c r="O186" i="15" s="1"/>
  <c r="L195" i="15"/>
  <c r="M195" i="15" s="1"/>
  <c r="O195" i="15" s="1"/>
  <c r="D196" i="15"/>
  <c r="D169" i="15"/>
  <c r="L168" i="15"/>
  <c r="M168" i="15" s="1"/>
  <c r="O168" i="15" s="1"/>
  <c r="L177" i="15"/>
  <c r="M177" i="15" s="1"/>
  <c r="O177" i="15" s="1"/>
  <c r="D178" i="15"/>
  <c r="D151" i="15"/>
  <c r="L150" i="15"/>
  <c r="M150" i="15" s="1"/>
  <c r="O150" i="15" s="1"/>
  <c r="L159" i="15"/>
  <c r="M159" i="15" s="1"/>
  <c r="O159" i="15" s="1"/>
  <c r="D160" i="15"/>
  <c r="L141" i="15"/>
  <c r="M141" i="15" s="1"/>
  <c r="O141" i="15" s="1"/>
  <c r="D142" i="15"/>
  <c r="L132" i="15"/>
  <c r="M132" i="15" s="1"/>
  <c r="O132" i="15" s="1"/>
  <c r="D133" i="15"/>
  <c r="D115" i="15"/>
  <c r="L114" i="15"/>
  <c r="M114" i="15" s="1"/>
  <c r="O114" i="15" s="1"/>
  <c r="L123" i="15"/>
  <c r="M123" i="15" s="1"/>
  <c r="O123" i="15" s="1"/>
  <c r="D124" i="15"/>
  <c r="D97" i="15"/>
  <c r="L96" i="15"/>
  <c r="M96" i="15" s="1"/>
  <c r="O96" i="15" s="1"/>
  <c r="L105" i="15"/>
  <c r="M105" i="15" s="1"/>
  <c r="O105" i="15" s="1"/>
  <c r="D106" i="15"/>
  <c r="D79" i="15"/>
  <c r="L78" i="15"/>
  <c r="M78" i="15" s="1"/>
  <c r="O78" i="15" s="1"/>
  <c r="L87" i="15"/>
  <c r="M87" i="15" s="1"/>
  <c r="O87" i="15" s="1"/>
  <c r="D88" i="15"/>
  <c r="L69" i="15"/>
  <c r="M69" i="15" s="1"/>
  <c r="O69" i="15" s="1"/>
  <c r="D70" i="15"/>
  <c r="D57" i="15"/>
  <c r="B444" i="14"/>
  <c r="B408" i="14"/>
  <c r="B372" i="14"/>
  <c r="B336" i="14"/>
  <c r="B300" i="14"/>
  <c r="B264" i="14"/>
  <c r="B228" i="14"/>
  <c r="B192" i="14"/>
  <c r="B156" i="14"/>
  <c r="B144" i="14"/>
  <c r="B143" i="14"/>
  <c r="B357" i="14"/>
  <c r="B321" i="14"/>
  <c r="B285" i="14"/>
  <c r="B249" i="14"/>
  <c r="B213" i="14"/>
  <c r="B141" i="14"/>
  <c r="B392" i="14"/>
  <c r="B356" i="14"/>
  <c r="B320" i="14"/>
  <c r="B284" i="14"/>
  <c r="B212" i="14"/>
  <c r="B140" i="14"/>
  <c r="B302" i="14"/>
  <c r="B142" i="14"/>
  <c r="B426" i="14"/>
  <c r="B390" i="14"/>
  <c r="B354" i="14"/>
  <c r="B318" i="14"/>
  <c r="B282" i="14"/>
  <c r="B246" i="14"/>
  <c r="B210" i="14"/>
  <c r="B174" i="14"/>
  <c r="B138" i="14"/>
  <c r="B319" i="14"/>
  <c r="B139" i="14"/>
  <c r="B304" i="14"/>
  <c r="B268" i="14"/>
  <c r="B196" i="14"/>
  <c r="B211" i="14"/>
  <c r="B411" i="14"/>
  <c r="B303" i="14"/>
  <c r="B267" i="14"/>
  <c r="B158" i="14"/>
  <c r="B445" i="14"/>
  <c r="B409" i="14"/>
  <c r="B373" i="14"/>
  <c r="B337" i="14"/>
  <c r="B301" i="14"/>
  <c r="B265" i="14"/>
  <c r="B229" i="14"/>
  <c r="B193" i="14"/>
  <c r="B157" i="14"/>
  <c r="L449" i="14"/>
  <c r="L395" i="14"/>
  <c r="L359" i="14"/>
  <c r="L287" i="14"/>
  <c r="L305" i="14"/>
  <c r="L251" i="14"/>
  <c r="L269" i="14"/>
  <c r="L215" i="14"/>
  <c r="L197" i="14"/>
  <c r="E8" i="20"/>
  <c r="E9" i="20"/>
  <c r="E10" i="20"/>
  <c r="E11" i="20"/>
  <c r="E13" i="20"/>
  <c r="E14" i="20"/>
  <c r="E15" i="20"/>
  <c r="E16" i="20"/>
  <c r="E17" i="20"/>
  <c r="E18" i="20"/>
  <c r="E19" i="20"/>
  <c r="E20" i="20"/>
  <c r="E21" i="20"/>
  <c r="E22" i="20"/>
  <c r="E23" i="20"/>
  <c r="E24" i="20"/>
  <c r="E25" i="20"/>
  <c r="E26" i="20"/>
  <c r="E27" i="20"/>
  <c r="E28" i="20"/>
  <c r="E29" i="20"/>
  <c r="D5" i="20"/>
  <c r="D6" i="20"/>
  <c r="D7" i="20"/>
  <c r="D8" i="20"/>
  <c r="D9" i="20"/>
  <c r="D10" i="20"/>
  <c r="D11" i="20"/>
  <c r="D12" i="20"/>
  <c r="D13" i="20"/>
  <c r="D14" i="20"/>
  <c r="D15" i="20"/>
  <c r="D16" i="20"/>
  <c r="D17" i="20"/>
  <c r="D18" i="20"/>
  <c r="D19" i="20"/>
  <c r="D20" i="20"/>
  <c r="D21" i="20"/>
  <c r="D22" i="20"/>
  <c r="D23" i="20"/>
  <c r="D24" i="20"/>
  <c r="D25" i="20"/>
  <c r="D26" i="20"/>
  <c r="D27" i="20"/>
  <c r="D28" i="20"/>
  <c r="D29" i="20"/>
  <c r="N53" i="18"/>
  <c r="O53" i="18" s="1"/>
  <c r="N52" i="18"/>
  <c r="O52" i="18" s="1"/>
  <c r="N51" i="18"/>
  <c r="O51" i="18" s="1"/>
  <c r="N50" i="18"/>
  <c r="O50" i="18" s="1"/>
  <c r="N49" i="18"/>
  <c r="O49" i="18" s="1"/>
  <c r="N48" i="18"/>
  <c r="O48" i="18" s="1"/>
  <c r="N47" i="18"/>
  <c r="O47" i="18" s="1"/>
  <c r="N46" i="18"/>
  <c r="O46" i="18" s="1"/>
  <c r="N45" i="18"/>
  <c r="O45" i="18" s="1"/>
  <c r="N44" i="18"/>
  <c r="O44" i="18" s="1"/>
  <c r="N43" i="18"/>
  <c r="O43" i="18" s="1"/>
  <c r="N42" i="18"/>
  <c r="O42" i="18" s="1"/>
  <c r="N41" i="18"/>
  <c r="O41" i="18" s="1"/>
  <c r="N40" i="18"/>
  <c r="O40" i="18" s="1"/>
  <c r="N39" i="18"/>
  <c r="O39" i="18" s="1"/>
  <c r="N38" i="18"/>
  <c r="O38" i="18" s="1"/>
  <c r="N37" i="18"/>
  <c r="O37" i="18" s="1"/>
  <c r="N36" i="18"/>
  <c r="O36" i="18" s="1"/>
  <c r="N35" i="18"/>
  <c r="O35" i="18" s="1"/>
  <c r="N34" i="18"/>
  <c r="O34" i="18" s="1"/>
  <c r="N33" i="18"/>
  <c r="O33" i="18" s="1"/>
  <c r="N32" i="18"/>
  <c r="O32" i="18" s="1"/>
  <c r="N31" i="18"/>
  <c r="O31" i="18" s="1"/>
  <c r="N30" i="18"/>
  <c r="O30" i="18" s="1"/>
  <c r="N29" i="18"/>
  <c r="O29" i="18" s="1"/>
  <c r="N28" i="18"/>
  <c r="O28" i="18" s="1"/>
  <c r="N27" i="18"/>
  <c r="O27" i="18" s="1"/>
  <c r="N26" i="18"/>
  <c r="O26" i="18" s="1"/>
  <c r="N25" i="18"/>
  <c r="O25" i="18" s="1"/>
  <c r="N24" i="18"/>
  <c r="O24" i="18" s="1"/>
  <c r="N23" i="18"/>
  <c r="O23" i="18" s="1"/>
  <c r="N22" i="18"/>
  <c r="O22" i="18" s="1"/>
  <c r="N21" i="18"/>
  <c r="O21" i="18" s="1"/>
  <c r="N20" i="18"/>
  <c r="O20" i="18" s="1"/>
  <c r="N19" i="18"/>
  <c r="O19" i="18" s="1"/>
  <c r="N18" i="18"/>
  <c r="O18" i="18" s="1"/>
  <c r="N17" i="18"/>
  <c r="O17" i="18" s="1"/>
  <c r="N16" i="18"/>
  <c r="O16" i="18" s="1"/>
  <c r="N15" i="18"/>
  <c r="O15" i="18" s="1"/>
  <c r="N14" i="18"/>
  <c r="O14" i="18" s="1"/>
  <c r="N13" i="18"/>
  <c r="O13" i="18" s="1"/>
  <c r="N12" i="18"/>
  <c r="O12" i="18" s="1"/>
  <c r="N11" i="18"/>
  <c r="O11" i="18" s="1"/>
  <c r="N10" i="18"/>
  <c r="O10" i="18" s="1"/>
  <c r="N9" i="18"/>
  <c r="O9" i="18" s="1"/>
  <c r="N8" i="18"/>
  <c r="O8" i="18" s="1"/>
  <c r="N7" i="18"/>
  <c r="O7" i="18" s="1"/>
  <c r="N6" i="18"/>
  <c r="O6" i="18" s="1"/>
  <c r="N5" i="18"/>
  <c r="O5" i="18" s="1"/>
  <c r="N4" i="18"/>
  <c r="O4" i="18" s="1"/>
  <c r="E7" i="20" s="1"/>
  <c r="N3" i="18"/>
  <c r="O3" i="18" s="1"/>
  <c r="L3" i="18"/>
  <c r="L4" i="18"/>
  <c r="L5" i="18"/>
  <c r="L6" i="18"/>
  <c r="L7" i="18"/>
  <c r="L8" i="18"/>
  <c r="L9" i="18"/>
  <c r="L10" i="18"/>
  <c r="L11" i="18"/>
  <c r="L12" i="18"/>
  <c r="L13" i="18"/>
  <c r="L14" i="18"/>
  <c r="L15" i="18"/>
  <c r="L16" i="18"/>
  <c r="L17" i="18"/>
  <c r="L18" i="18"/>
  <c r="L19" i="18"/>
  <c r="L20" i="18"/>
  <c r="L21" i="18"/>
  <c r="L22" i="18"/>
  <c r="L23" i="18"/>
  <c r="L24" i="18"/>
  <c r="L25" i="18"/>
  <c r="L26" i="18"/>
  <c r="L27" i="18"/>
  <c r="L28" i="18"/>
  <c r="L29" i="18"/>
  <c r="L30" i="18"/>
  <c r="L31" i="18"/>
  <c r="L32" i="18"/>
  <c r="L33" i="18"/>
  <c r="L34" i="18"/>
  <c r="L35" i="18"/>
  <c r="L36" i="18"/>
  <c r="L37" i="18"/>
  <c r="L38" i="18"/>
  <c r="L39" i="18"/>
  <c r="L40" i="18"/>
  <c r="L41" i="18"/>
  <c r="L42" i="18"/>
  <c r="L43" i="18"/>
  <c r="L44" i="18"/>
  <c r="L45" i="18"/>
  <c r="L46" i="18"/>
  <c r="L47" i="18"/>
  <c r="L48" i="18"/>
  <c r="L49" i="18"/>
  <c r="L50" i="18"/>
  <c r="L51" i="18"/>
  <c r="L52" i="18"/>
  <c r="L53" i="18"/>
  <c r="B32" i="18"/>
  <c r="C32" i="18"/>
  <c r="B33" i="18"/>
  <c r="C33" i="18"/>
  <c r="B34" i="18"/>
  <c r="C34" i="18"/>
  <c r="B35" i="18"/>
  <c r="C35" i="18"/>
  <c r="B36" i="18"/>
  <c r="C36" i="18"/>
  <c r="B37" i="18"/>
  <c r="C37" i="18"/>
  <c r="B38" i="18"/>
  <c r="C38" i="18"/>
  <c r="B39" i="18"/>
  <c r="C39" i="18"/>
  <c r="B40" i="18"/>
  <c r="C40" i="18"/>
  <c r="B41" i="18"/>
  <c r="C41" i="18"/>
  <c r="B42" i="18"/>
  <c r="C42" i="18"/>
  <c r="B43" i="18"/>
  <c r="C43" i="18"/>
  <c r="B44" i="18"/>
  <c r="C44" i="18"/>
  <c r="B45" i="18"/>
  <c r="C45" i="18"/>
  <c r="B46" i="18"/>
  <c r="C46" i="18"/>
  <c r="B47" i="18"/>
  <c r="C47" i="18"/>
  <c r="B48" i="18"/>
  <c r="C48" i="18"/>
  <c r="B49" i="18"/>
  <c r="C49" i="18"/>
  <c r="B50" i="18"/>
  <c r="C50" i="18"/>
  <c r="B51" i="18"/>
  <c r="C51" i="18"/>
  <c r="B52" i="18"/>
  <c r="C52" i="18"/>
  <c r="B53" i="18"/>
  <c r="C53" i="18"/>
  <c r="C31" i="18"/>
  <c r="B31" i="18"/>
  <c r="C30" i="18"/>
  <c r="B30" i="18"/>
  <c r="C29" i="18"/>
  <c r="B29" i="18"/>
  <c r="C28" i="18"/>
  <c r="B28" i="18"/>
  <c r="C27" i="18"/>
  <c r="B27" i="18"/>
  <c r="C26" i="18"/>
  <c r="B26" i="18"/>
  <c r="C25" i="18"/>
  <c r="B25" i="18"/>
  <c r="C24" i="18"/>
  <c r="B24" i="18"/>
  <c r="C23" i="18"/>
  <c r="B23" i="18"/>
  <c r="C22" i="18"/>
  <c r="B22" i="18"/>
  <c r="C21" i="18"/>
  <c r="B21" i="18"/>
  <c r="C20" i="18"/>
  <c r="B20" i="18"/>
  <c r="C19" i="18"/>
  <c r="B19" i="18"/>
  <c r="C18" i="18"/>
  <c r="B18" i="18"/>
  <c r="C17" i="18"/>
  <c r="B17" i="18"/>
  <c r="C16" i="18"/>
  <c r="B16" i="18"/>
  <c r="C15" i="18"/>
  <c r="B15" i="18"/>
  <c r="C14" i="18"/>
  <c r="B14" i="18"/>
  <c r="C13" i="18"/>
  <c r="B13" i="18"/>
  <c r="C12" i="18"/>
  <c r="B12" i="18"/>
  <c r="C11" i="18"/>
  <c r="B11" i="18"/>
  <c r="C10" i="18"/>
  <c r="B10" i="18"/>
  <c r="C9" i="18"/>
  <c r="B9" i="18"/>
  <c r="C8" i="18"/>
  <c r="B8" i="18"/>
  <c r="C7" i="18"/>
  <c r="B7" i="18"/>
  <c r="C6" i="18"/>
  <c r="B6" i="18"/>
  <c r="C5" i="18"/>
  <c r="B5" i="18"/>
  <c r="C4" i="18"/>
  <c r="B4" i="18"/>
  <c r="C3" i="18"/>
  <c r="B3" i="18"/>
  <c r="N2" i="18"/>
  <c r="C2" i="18"/>
  <c r="B2" i="18"/>
  <c r="L3" i="16"/>
  <c r="L4" i="16"/>
  <c r="L5" i="16"/>
  <c r="L6" i="16"/>
  <c r="L7" i="16"/>
  <c r="L8" i="16"/>
  <c r="L9" i="16"/>
  <c r="L10" i="16"/>
  <c r="L11" i="16"/>
  <c r="L12" i="16"/>
  <c r="L13" i="16"/>
  <c r="L14" i="16"/>
  <c r="L15" i="16"/>
  <c r="L16" i="16"/>
  <c r="L17" i="16"/>
  <c r="L18" i="16"/>
  <c r="L19" i="16"/>
  <c r="L20" i="16"/>
  <c r="L21" i="16"/>
  <c r="L22" i="16"/>
  <c r="L2" i="16"/>
  <c r="N136" i="14"/>
  <c r="O136" i="14" s="1"/>
  <c r="G136" i="14"/>
  <c r="N135" i="14"/>
  <c r="O135" i="14" s="1"/>
  <c r="G135" i="14"/>
  <c r="N134" i="14"/>
  <c r="O134" i="14" s="1"/>
  <c r="G134" i="14"/>
  <c r="N133" i="14"/>
  <c r="O133" i="14" s="1"/>
  <c r="G133" i="14"/>
  <c r="N132" i="14"/>
  <c r="O132" i="14" s="1"/>
  <c r="G132" i="14"/>
  <c r="N131" i="14"/>
  <c r="O131" i="14" s="1"/>
  <c r="G131" i="14"/>
  <c r="N130" i="14"/>
  <c r="O130" i="14" s="1"/>
  <c r="G130" i="14"/>
  <c r="N129" i="14"/>
  <c r="O129" i="14" s="1"/>
  <c r="G129" i="14"/>
  <c r="N128" i="14"/>
  <c r="O128" i="14" s="1"/>
  <c r="G128" i="14"/>
  <c r="N127" i="14"/>
  <c r="O127" i="14" s="1"/>
  <c r="G127" i="14"/>
  <c r="N126" i="14"/>
  <c r="O126" i="14" s="1"/>
  <c r="G126" i="14"/>
  <c r="N53" i="15"/>
  <c r="O53" i="15" s="1"/>
  <c r="N52" i="15"/>
  <c r="O52" i="15" s="1"/>
  <c r="N51" i="15"/>
  <c r="O51" i="15" s="1"/>
  <c r="N50" i="15"/>
  <c r="O50" i="15" s="1"/>
  <c r="N49" i="15"/>
  <c r="O49" i="15" s="1"/>
  <c r="N48" i="15"/>
  <c r="O48" i="15" s="1"/>
  <c r="N47" i="15"/>
  <c r="O47" i="15" s="1"/>
  <c r="N46" i="15"/>
  <c r="O46" i="15" s="1"/>
  <c r="N45" i="15"/>
  <c r="O45" i="15" s="1"/>
  <c r="N44" i="15"/>
  <c r="O44" i="15" s="1"/>
  <c r="N43" i="15"/>
  <c r="O43" i="15" s="1"/>
  <c r="N32" i="16"/>
  <c r="O32" i="16" s="1"/>
  <c r="C32" i="16"/>
  <c r="B32" i="16"/>
  <c r="N31" i="16"/>
  <c r="O31" i="16" s="1"/>
  <c r="C31" i="16"/>
  <c r="B31" i="16"/>
  <c r="N30" i="16"/>
  <c r="O30" i="16" s="1"/>
  <c r="C30" i="16"/>
  <c r="B30" i="16"/>
  <c r="N29" i="16"/>
  <c r="O29" i="16" s="1"/>
  <c r="C29" i="16"/>
  <c r="B29" i="16"/>
  <c r="N28" i="16"/>
  <c r="O28" i="16" s="1"/>
  <c r="C28" i="16"/>
  <c r="B28" i="16"/>
  <c r="N27" i="16"/>
  <c r="O27" i="16" s="1"/>
  <c r="C27" i="16"/>
  <c r="B27" i="16"/>
  <c r="N26" i="16"/>
  <c r="O26" i="16" s="1"/>
  <c r="C26" i="16"/>
  <c r="B26" i="16"/>
  <c r="N25" i="16"/>
  <c r="O25" i="16" s="1"/>
  <c r="C25" i="16"/>
  <c r="B25" i="16"/>
  <c r="N24" i="16"/>
  <c r="O24" i="16" s="1"/>
  <c r="C24" i="16"/>
  <c r="B24" i="16"/>
  <c r="N23" i="16"/>
  <c r="O23" i="16" s="1"/>
  <c r="C23" i="16"/>
  <c r="B23" i="16"/>
  <c r="B36" i="16"/>
  <c r="C36" i="16"/>
  <c r="N36" i="16"/>
  <c r="O36" i="16" s="1"/>
  <c r="B37" i="16"/>
  <c r="C37" i="16"/>
  <c r="N37" i="16"/>
  <c r="O37" i="16" s="1"/>
  <c r="B38" i="16"/>
  <c r="C38" i="16"/>
  <c r="N38" i="16"/>
  <c r="O38" i="16" s="1"/>
  <c r="B39" i="16"/>
  <c r="C39" i="16"/>
  <c r="N39" i="16"/>
  <c r="O39" i="16" s="1"/>
  <c r="B40" i="16"/>
  <c r="C40" i="16"/>
  <c r="N40" i="16"/>
  <c r="O40" i="16" s="1"/>
  <c r="B41" i="16"/>
  <c r="C41" i="16"/>
  <c r="N41" i="16"/>
  <c r="O41" i="16" s="1"/>
  <c r="B42" i="16"/>
  <c r="C42" i="16"/>
  <c r="N42" i="16"/>
  <c r="O42" i="16" s="1"/>
  <c r="N43" i="16"/>
  <c r="O43" i="16" s="1"/>
  <c r="N44" i="16"/>
  <c r="O44" i="16" s="1"/>
  <c r="D4" i="20" s="1"/>
  <c r="N45" i="16"/>
  <c r="O45" i="16" s="1"/>
  <c r="N46" i="16"/>
  <c r="O46" i="16" s="1"/>
  <c r="N47" i="16"/>
  <c r="O47" i="16" s="1"/>
  <c r="N48" i="16"/>
  <c r="O48" i="16" s="1"/>
  <c r="N59" i="16"/>
  <c r="O59" i="16" s="1"/>
  <c r="C59" i="16"/>
  <c r="B59" i="16"/>
  <c r="N58" i="16"/>
  <c r="O58" i="16" s="1"/>
  <c r="C58" i="16"/>
  <c r="B58" i="16"/>
  <c r="N57" i="16"/>
  <c r="O57" i="16" s="1"/>
  <c r="C57" i="16"/>
  <c r="B57" i="16"/>
  <c r="N56" i="16"/>
  <c r="O56" i="16" s="1"/>
  <c r="C56" i="16"/>
  <c r="B56" i="16"/>
  <c r="N55" i="16"/>
  <c r="O55" i="16" s="1"/>
  <c r="C55" i="16"/>
  <c r="B55" i="16"/>
  <c r="N54" i="16"/>
  <c r="O54" i="16" s="1"/>
  <c r="C54" i="16"/>
  <c r="B54" i="16"/>
  <c r="N53" i="16"/>
  <c r="O53" i="16" s="1"/>
  <c r="C53" i="16"/>
  <c r="B53" i="16"/>
  <c r="N52" i="16"/>
  <c r="O52" i="16" s="1"/>
  <c r="C52" i="16"/>
  <c r="B52" i="16"/>
  <c r="N51" i="16"/>
  <c r="O51" i="16" s="1"/>
  <c r="C51" i="16"/>
  <c r="B51" i="16"/>
  <c r="N50" i="16"/>
  <c r="O50" i="16" s="1"/>
  <c r="C50" i="16"/>
  <c r="B50" i="16"/>
  <c r="N49" i="16"/>
  <c r="O49" i="16" s="1"/>
  <c r="C49" i="16"/>
  <c r="B49" i="16"/>
  <c r="C48" i="16"/>
  <c r="B48" i="16"/>
  <c r="C47" i="16"/>
  <c r="B47" i="16"/>
  <c r="C46" i="16"/>
  <c r="B46" i="16"/>
  <c r="C45" i="16"/>
  <c r="B45" i="16"/>
  <c r="C44" i="16"/>
  <c r="B44" i="16"/>
  <c r="C43" i="16"/>
  <c r="B43" i="16"/>
  <c r="N35" i="16"/>
  <c r="O35" i="16" s="1"/>
  <c r="C35" i="16"/>
  <c r="B35" i="16"/>
  <c r="N34" i="16"/>
  <c r="O34" i="16" s="1"/>
  <c r="C34" i="16"/>
  <c r="B34" i="16"/>
  <c r="N33" i="16"/>
  <c r="O33" i="16" s="1"/>
  <c r="C33" i="16"/>
  <c r="B33" i="16"/>
  <c r="O22" i="16"/>
  <c r="C22" i="16"/>
  <c r="B22" i="16"/>
  <c r="O21" i="16"/>
  <c r="C21" i="16"/>
  <c r="B21" i="16"/>
  <c r="O20" i="16"/>
  <c r="C20" i="16"/>
  <c r="B20" i="16"/>
  <c r="O19" i="16"/>
  <c r="C19" i="16"/>
  <c r="B19" i="16"/>
  <c r="O18" i="16"/>
  <c r="C18" i="16"/>
  <c r="B18" i="16"/>
  <c r="O17" i="16"/>
  <c r="C17" i="16"/>
  <c r="B17" i="16"/>
  <c r="O16" i="16"/>
  <c r="C16" i="16"/>
  <c r="B16" i="16"/>
  <c r="O15" i="16"/>
  <c r="C15" i="16"/>
  <c r="B15" i="16"/>
  <c r="O14" i="16"/>
  <c r="C14" i="16"/>
  <c r="B14" i="16"/>
  <c r="O13" i="16"/>
  <c r="C13" i="16"/>
  <c r="B13" i="16"/>
  <c r="O12" i="16"/>
  <c r="C12" i="16"/>
  <c r="B12" i="16"/>
  <c r="O11" i="16"/>
  <c r="C11" i="16"/>
  <c r="B11" i="16"/>
  <c r="O10" i="16"/>
  <c r="C10" i="16"/>
  <c r="B10" i="16"/>
  <c r="O9" i="16"/>
  <c r="C9" i="16"/>
  <c r="B9" i="16"/>
  <c r="O8" i="16"/>
  <c r="C8" i="16"/>
  <c r="B8" i="16"/>
  <c r="O7" i="16"/>
  <c r="C7" i="16"/>
  <c r="B7" i="16"/>
  <c r="O6" i="16"/>
  <c r="C6" i="16"/>
  <c r="B6" i="16"/>
  <c r="O5" i="16"/>
  <c r="C5" i="16"/>
  <c r="B5" i="16"/>
  <c r="O4" i="16"/>
  <c r="C4" i="16"/>
  <c r="B4" i="16"/>
  <c r="O3" i="16"/>
  <c r="C3" i="16"/>
  <c r="B3" i="16"/>
  <c r="C2" i="16"/>
  <c r="B2" i="16"/>
  <c r="N42" i="15"/>
  <c r="O42" i="15" s="1"/>
  <c r="N41" i="15"/>
  <c r="O41" i="15" s="1"/>
  <c r="N40" i="15"/>
  <c r="O40" i="15" s="1"/>
  <c r="N39" i="15"/>
  <c r="O39" i="15" s="1"/>
  <c r="N38" i="15"/>
  <c r="O38" i="15" s="1"/>
  <c r="N37" i="15"/>
  <c r="O37" i="15" s="1"/>
  <c r="N36" i="15"/>
  <c r="O36" i="15" s="1"/>
  <c r="N35" i="15"/>
  <c r="O35" i="15" s="1"/>
  <c r="N34" i="15"/>
  <c r="O34" i="15" s="1"/>
  <c r="N33" i="15"/>
  <c r="O33" i="15" s="1"/>
  <c r="N32" i="15"/>
  <c r="O32" i="15" s="1"/>
  <c r="L137" i="14"/>
  <c r="N116" i="14"/>
  <c r="O116" i="14" s="1"/>
  <c r="N117" i="14"/>
  <c r="O117" i="14" s="1"/>
  <c r="N118" i="14"/>
  <c r="O118" i="14" s="1"/>
  <c r="N119" i="14"/>
  <c r="O119" i="14" s="1"/>
  <c r="N120" i="14"/>
  <c r="O120" i="14" s="1"/>
  <c r="N121" i="14"/>
  <c r="O121" i="14" s="1"/>
  <c r="N122" i="14"/>
  <c r="O122" i="14" s="1"/>
  <c r="N123" i="14"/>
  <c r="O123" i="14" s="1"/>
  <c r="N124" i="14"/>
  <c r="O124" i="14" s="1"/>
  <c r="N125" i="14"/>
  <c r="O125" i="14" s="1"/>
  <c r="N115" i="14"/>
  <c r="O115" i="14" s="1"/>
  <c r="N3" i="15"/>
  <c r="O3" i="15" s="1"/>
  <c r="N4" i="15"/>
  <c r="O4" i="15" s="1"/>
  <c r="N5" i="15"/>
  <c r="O5" i="15" s="1"/>
  <c r="N6" i="15"/>
  <c r="O6" i="15" s="1"/>
  <c r="N7" i="15"/>
  <c r="O7" i="15" s="1"/>
  <c r="N8" i="15"/>
  <c r="O8" i="15" s="1"/>
  <c r="N9" i="15"/>
  <c r="O9" i="15" s="1"/>
  <c r="N10" i="15"/>
  <c r="O10" i="15" s="1"/>
  <c r="N11" i="15"/>
  <c r="O11" i="15" s="1"/>
  <c r="N12" i="15"/>
  <c r="O12" i="15" s="1"/>
  <c r="N13" i="15"/>
  <c r="O13" i="15" s="1"/>
  <c r="N14" i="15"/>
  <c r="O14" i="15" s="1"/>
  <c r="N15" i="15"/>
  <c r="O15" i="15" s="1"/>
  <c r="N16" i="15"/>
  <c r="O16" i="15" s="1"/>
  <c r="N17" i="15"/>
  <c r="O17" i="15" s="1"/>
  <c r="N18" i="15"/>
  <c r="O18" i="15" s="1"/>
  <c r="N19" i="15"/>
  <c r="O19" i="15" s="1"/>
  <c r="N20" i="15"/>
  <c r="O20" i="15" s="1"/>
  <c r="N21" i="15"/>
  <c r="O21" i="15" s="1"/>
  <c r="N22" i="15"/>
  <c r="O22" i="15" s="1"/>
  <c r="N23" i="15"/>
  <c r="O23" i="15" s="1"/>
  <c r="N24" i="15"/>
  <c r="O24" i="15" s="1"/>
  <c r="N25" i="15"/>
  <c r="O25" i="15" s="1"/>
  <c r="N26" i="15"/>
  <c r="O26" i="15" s="1"/>
  <c r="N27" i="15"/>
  <c r="O27" i="15" s="1"/>
  <c r="N28" i="15"/>
  <c r="O28" i="15" s="1"/>
  <c r="N29" i="15"/>
  <c r="O29" i="15" s="1"/>
  <c r="N30" i="15"/>
  <c r="O30" i="15" s="1"/>
  <c r="N31" i="15"/>
  <c r="O31" i="15" s="1"/>
  <c r="N2" i="15"/>
  <c r="O2" i="15" s="1"/>
  <c r="G3" i="14"/>
  <c r="G4" i="14"/>
  <c r="G5" i="14"/>
  <c r="G6" i="14"/>
  <c r="G7" i="14"/>
  <c r="G8" i="14"/>
  <c r="G9" i="14"/>
  <c r="G10" i="14"/>
  <c r="G11" i="14"/>
  <c r="G12" i="14"/>
  <c r="G13" i="14"/>
  <c r="G14" i="14"/>
  <c r="G15" i="14"/>
  <c r="G16" i="14"/>
  <c r="G17" i="14"/>
  <c r="G18" i="14"/>
  <c r="G19" i="14"/>
  <c r="G20" i="14"/>
  <c r="G21" i="14"/>
  <c r="G22" i="14"/>
  <c r="G23" i="14"/>
  <c r="G24" i="14"/>
  <c r="G25" i="14"/>
  <c r="G26" i="14"/>
  <c r="G27" i="14"/>
  <c r="G28" i="14"/>
  <c r="G29" i="14"/>
  <c r="G30" i="14"/>
  <c r="G31" i="14"/>
  <c r="G32" i="14"/>
  <c r="G33" i="14"/>
  <c r="G34" i="14"/>
  <c r="G35" i="14"/>
  <c r="G36" i="14"/>
  <c r="G37" i="14"/>
  <c r="G38" i="14"/>
  <c r="G39" i="14"/>
  <c r="G40" i="14"/>
  <c r="G41" i="14"/>
  <c r="G42" i="14"/>
  <c r="G43" i="14"/>
  <c r="G44" i="14"/>
  <c r="G45" i="14"/>
  <c r="G46" i="14"/>
  <c r="G47" i="14"/>
  <c r="G48" i="14"/>
  <c r="G49" i="14"/>
  <c r="G50" i="14"/>
  <c r="G51" i="14"/>
  <c r="G52" i="14"/>
  <c r="G53" i="14"/>
  <c r="G54" i="14"/>
  <c r="G55" i="14"/>
  <c r="G56" i="14"/>
  <c r="G57" i="14"/>
  <c r="G58" i="14"/>
  <c r="G59" i="14"/>
  <c r="G60" i="14"/>
  <c r="G61" i="14"/>
  <c r="G62" i="14"/>
  <c r="G63" i="14"/>
  <c r="G64" i="14"/>
  <c r="G65" i="14"/>
  <c r="G66" i="14"/>
  <c r="G67" i="14"/>
  <c r="G68" i="14"/>
  <c r="G69" i="14"/>
  <c r="G70" i="14"/>
  <c r="G71" i="14"/>
  <c r="G72" i="14"/>
  <c r="G73" i="14"/>
  <c r="G74" i="14"/>
  <c r="G75" i="14"/>
  <c r="G76" i="14"/>
  <c r="G77" i="14"/>
  <c r="G78" i="14"/>
  <c r="G79" i="14"/>
  <c r="G80" i="14"/>
  <c r="G81" i="14"/>
  <c r="G82" i="14"/>
  <c r="G83" i="14"/>
  <c r="G84" i="14"/>
  <c r="G85" i="14"/>
  <c r="G86" i="14"/>
  <c r="G87" i="14"/>
  <c r="G88" i="14"/>
  <c r="G89" i="14"/>
  <c r="G90" i="14"/>
  <c r="G91" i="14"/>
  <c r="G92" i="14"/>
  <c r="G93" i="14"/>
  <c r="G94" i="14"/>
  <c r="G95" i="14"/>
  <c r="G96" i="14"/>
  <c r="G97" i="14"/>
  <c r="G98" i="14"/>
  <c r="G99" i="14"/>
  <c r="G100" i="14"/>
  <c r="G101" i="14"/>
  <c r="G102" i="14"/>
  <c r="G103" i="14"/>
  <c r="G104" i="14"/>
  <c r="G105" i="14"/>
  <c r="G106" i="14"/>
  <c r="G107" i="14"/>
  <c r="G108" i="14"/>
  <c r="G109" i="14"/>
  <c r="G110" i="14"/>
  <c r="G111" i="14"/>
  <c r="G112" i="14"/>
  <c r="G113" i="14"/>
  <c r="G114" i="14"/>
  <c r="G115" i="14"/>
  <c r="G116" i="14"/>
  <c r="G117" i="14"/>
  <c r="G118" i="14"/>
  <c r="G119" i="14"/>
  <c r="G120" i="14"/>
  <c r="G121" i="14"/>
  <c r="G122" i="14"/>
  <c r="G123" i="14"/>
  <c r="G124" i="14"/>
  <c r="G125" i="14"/>
  <c r="G143" i="14"/>
  <c r="G144" i="14"/>
  <c r="G145" i="14"/>
  <c r="G146" i="14"/>
  <c r="G152" i="14"/>
  <c r="G153" i="14"/>
  <c r="G154" i="14"/>
  <c r="G2" i="14"/>
  <c r="C2" i="15"/>
  <c r="B2" i="15"/>
  <c r="L146" i="14"/>
  <c r="N3" i="14"/>
  <c r="O3" i="14" s="1"/>
  <c r="N4" i="14"/>
  <c r="O4" i="14"/>
  <c r="N5" i="14"/>
  <c r="O5" i="14"/>
  <c r="N6" i="14"/>
  <c r="O6" i="14"/>
  <c r="N7" i="14"/>
  <c r="O7" i="14"/>
  <c r="N8" i="14"/>
  <c r="O8" i="14"/>
  <c r="N9" i="14"/>
  <c r="O9" i="14"/>
  <c r="N10" i="14"/>
  <c r="O10" i="14"/>
  <c r="N11" i="14"/>
  <c r="O11" i="14"/>
  <c r="N12" i="14"/>
  <c r="O12" i="14"/>
  <c r="N13" i="14"/>
  <c r="O13" i="14"/>
  <c r="N14" i="14"/>
  <c r="O14" i="14"/>
  <c r="N15" i="14"/>
  <c r="O15" i="14"/>
  <c r="N16" i="14"/>
  <c r="O16" i="14"/>
  <c r="N17" i="14"/>
  <c r="O17" i="14"/>
  <c r="N18" i="14"/>
  <c r="O18" i="14"/>
  <c r="N19" i="14"/>
  <c r="O19" i="14"/>
  <c r="N20" i="14"/>
  <c r="O20" i="14"/>
  <c r="N21" i="14"/>
  <c r="O21" i="14"/>
  <c r="N22" i="14"/>
  <c r="O22" i="14"/>
  <c r="N23" i="14"/>
  <c r="O23" i="14"/>
  <c r="N24" i="14"/>
  <c r="O24" i="14"/>
  <c r="N25" i="14"/>
  <c r="O25" i="14"/>
  <c r="N26" i="14"/>
  <c r="O26" i="14"/>
  <c r="N27" i="14"/>
  <c r="O27" i="14"/>
  <c r="N28" i="14"/>
  <c r="O28" i="14"/>
  <c r="N29" i="14"/>
  <c r="O29" i="14"/>
  <c r="N30" i="14"/>
  <c r="O30" i="14"/>
  <c r="N31" i="14"/>
  <c r="O31" i="14"/>
  <c r="N32" i="14"/>
  <c r="O32" i="14"/>
  <c r="N33" i="14"/>
  <c r="O33" i="14"/>
  <c r="N34" i="14"/>
  <c r="O34" i="14"/>
  <c r="N35" i="14"/>
  <c r="O35" i="14"/>
  <c r="N36" i="14"/>
  <c r="O36" i="14"/>
  <c r="N37" i="14"/>
  <c r="O37" i="14"/>
  <c r="N38" i="14"/>
  <c r="O38" i="14"/>
  <c r="N39" i="14"/>
  <c r="O39" i="14"/>
  <c r="N40" i="14"/>
  <c r="O40" i="14"/>
  <c r="N41" i="14"/>
  <c r="O41" i="14"/>
  <c r="N42" i="14"/>
  <c r="O42" i="14"/>
  <c r="N43" i="14"/>
  <c r="O43" i="14"/>
  <c r="N44" i="14"/>
  <c r="O44" i="14"/>
  <c r="N45" i="14"/>
  <c r="O45" i="14"/>
  <c r="N46" i="14"/>
  <c r="O46" i="14"/>
  <c r="N47" i="14"/>
  <c r="O47" i="14"/>
  <c r="N48" i="14"/>
  <c r="O48" i="14"/>
  <c r="N49" i="14"/>
  <c r="O49" i="14"/>
  <c r="N50" i="14"/>
  <c r="O50" i="14"/>
  <c r="N51" i="14"/>
  <c r="O51" i="14"/>
  <c r="N52" i="14"/>
  <c r="O52" i="14"/>
  <c r="N53" i="14"/>
  <c r="O53" i="14"/>
  <c r="N54" i="14"/>
  <c r="O54" i="14"/>
  <c r="N55" i="14"/>
  <c r="O55" i="14"/>
  <c r="N56" i="14"/>
  <c r="O56" i="14"/>
  <c r="N57" i="14"/>
  <c r="O57" i="14"/>
  <c r="N58" i="14"/>
  <c r="O58" i="14"/>
  <c r="N59" i="14"/>
  <c r="O59" i="14"/>
  <c r="N60" i="14"/>
  <c r="O60" i="14"/>
  <c r="N61" i="14"/>
  <c r="O61" i="14"/>
  <c r="N62" i="14"/>
  <c r="O62" i="14"/>
  <c r="N63" i="14"/>
  <c r="O63" i="14"/>
  <c r="N64" i="14"/>
  <c r="O64" i="14"/>
  <c r="N65" i="14"/>
  <c r="O65" i="14"/>
  <c r="N66" i="14"/>
  <c r="O66" i="14"/>
  <c r="N67" i="14"/>
  <c r="O67" i="14"/>
  <c r="N68" i="14"/>
  <c r="O68" i="14"/>
  <c r="N69" i="14"/>
  <c r="O69" i="14"/>
  <c r="N70" i="14"/>
  <c r="O70" i="14"/>
  <c r="N71" i="14"/>
  <c r="O71" i="14"/>
  <c r="N72" i="14"/>
  <c r="O72" i="14"/>
  <c r="N73" i="14"/>
  <c r="O73" i="14"/>
  <c r="N74" i="14"/>
  <c r="O74" i="14"/>
  <c r="N75" i="14"/>
  <c r="O75" i="14"/>
  <c r="N76" i="14"/>
  <c r="O76" i="14"/>
  <c r="N77" i="14"/>
  <c r="O77" i="14"/>
  <c r="N78" i="14"/>
  <c r="O78" i="14"/>
  <c r="N79" i="14"/>
  <c r="O79" i="14"/>
  <c r="N80" i="14"/>
  <c r="O80" i="14"/>
  <c r="N81" i="14"/>
  <c r="O81" i="14"/>
  <c r="N82" i="14"/>
  <c r="O82" i="14"/>
  <c r="N83" i="14"/>
  <c r="O83" i="14"/>
  <c r="N84" i="14"/>
  <c r="O84" i="14"/>
  <c r="N85" i="14"/>
  <c r="O85" i="14"/>
  <c r="N86" i="14"/>
  <c r="O86" i="14"/>
  <c r="N87" i="14"/>
  <c r="O87" i="14"/>
  <c r="N88" i="14"/>
  <c r="O88" i="14"/>
  <c r="N89" i="14"/>
  <c r="O89" i="14"/>
  <c r="N90" i="14"/>
  <c r="O90" i="14"/>
  <c r="N91" i="14"/>
  <c r="O91" i="14"/>
  <c r="N92" i="14"/>
  <c r="O92" i="14"/>
  <c r="N93" i="14"/>
  <c r="O93" i="14"/>
  <c r="N94" i="14"/>
  <c r="O94" i="14"/>
  <c r="N95" i="14"/>
  <c r="O95" i="14"/>
  <c r="N96" i="14"/>
  <c r="O96" i="14"/>
  <c r="N97" i="14"/>
  <c r="O97" i="14"/>
  <c r="N98" i="14"/>
  <c r="O98" i="14"/>
  <c r="N99" i="14"/>
  <c r="O99" i="14"/>
  <c r="N100" i="14"/>
  <c r="O100" i="14"/>
  <c r="N101" i="14"/>
  <c r="O101" i="14"/>
  <c r="N102" i="14"/>
  <c r="O102" i="14"/>
  <c r="N103" i="14"/>
  <c r="O103" i="14"/>
  <c r="N104" i="14"/>
  <c r="O104" i="14"/>
  <c r="N105" i="14"/>
  <c r="O105" i="14"/>
  <c r="N106" i="14"/>
  <c r="O106" i="14"/>
  <c r="N107" i="14"/>
  <c r="O107" i="14"/>
  <c r="N108" i="14"/>
  <c r="O108" i="14"/>
  <c r="N109" i="14"/>
  <c r="O109" i="14"/>
  <c r="N110" i="14"/>
  <c r="O110" i="14"/>
  <c r="N111" i="14"/>
  <c r="O111" i="14"/>
  <c r="N112" i="14"/>
  <c r="O112" i="14"/>
  <c r="N113" i="14"/>
  <c r="O113" i="14"/>
  <c r="N114" i="14"/>
  <c r="O114" i="14"/>
  <c r="C2" i="14"/>
  <c r="B2" i="14"/>
  <c r="N2" i="14"/>
  <c r="O2" i="14" s="1"/>
  <c r="J109" i="13" a="1"/>
  <c r="J109" i="13" s="1"/>
  <c r="J108" i="13" a="1"/>
  <c r="J108" i="13" s="1"/>
  <c r="J107" i="13" a="1"/>
  <c r="J107" i="13" s="1"/>
  <c r="J106" i="13" a="1"/>
  <c r="J106" i="13" s="1"/>
  <c r="J105" i="13" a="1"/>
  <c r="J105" i="13" s="1"/>
  <c r="J104" i="13" a="1"/>
  <c r="J104" i="13" s="1"/>
  <c r="J103" i="13" a="1"/>
  <c r="J103" i="13" s="1"/>
  <c r="J102" i="13" a="1"/>
  <c r="J102" i="13" s="1"/>
  <c r="J101" i="13" a="1"/>
  <c r="J101" i="13" s="1"/>
  <c r="J100" i="13" a="1"/>
  <c r="J100" i="13" s="1"/>
  <c r="J99" i="13" a="1"/>
  <c r="J99" i="13" s="1"/>
  <c r="J98" i="13" a="1"/>
  <c r="J98" i="13" s="1"/>
  <c r="J97" i="13" a="1"/>
  <c r="J97" i="13" s="1"/>
  <c r="J96" i="13" a="1"/>
  <c r="J96" i="13" s="1"/>
  <c r="J95" i="13" a="1"/>
  <c r="J95" i="13" s="1"/>
  <c r="J94" i="13" a="1"/>
  <c r="J94" i="13" s="1"/>
  <c r="J93" i="13" a="1"/>
  <c r="J93" i="13" s="1"/>
  <c r="J92" i="13" a="1"/>
  <c r="J92" i="13" s="1"/>
  <c r="J91" i="13" a="1"/>
  <c r="J91" i="13" s="1"/>
  <c r="J90" i="13"/>
  <c r="J90" i="13" a="1"/>
  <c r="J89" i="13" a="1"/>
  <c r="J89" i="13" s="1"/>
  <c r="J88" i="13" a="1"/>
  <c r="J88" i="13" s="1"/>
  <c r="J87" i="13" a="1"/>
  <c r="J87" i="13" s="1"/>
  <c r="J86" i="13" a="1"/>
  <c r="J86" i="13" s="1"/>
  <c r="J85" i="13" a="1"/>
  <c r="J85" i="13" s="1"/>
  <c r="J84" i="13" a="1"/>
  <c r="J84" i="13" s="1"/>
  <c r="J83" i="13" a="1"/>
  <c r="J83" i="13" s="1"/>
  <c r="J82" i="13" a="1"/>
  <c r="J82" i="13" s="1"/>
  <c r="J81" i="13" a="1"/>
  <c r="J81" i="13" s="1"/>
  <c r="J80" i="13" a="1"/>
  <c r="J80" i="13" s="1"/>
  <c r="J79" i="13" a="1"/>
  <c r="J79" i="13" s="1"/>
  <c r="J78" i="13" a="1"/>
  <c r="J78" i="13" s="1"/>
  <c r="J77" i="13" a="1"/>
  <c r="J77" i="13" s="1"/>
  <c r="J76" i="13" a="1"/>
  <c r="J76" i="13" s="1"/>
  <c r="J75" i="13" a="1"/>
  <c r="J75" i="13" s="1"/>
  <c r="J74" i="13" a="1"/>
  <c r="J74" i="13" s="1"/>
  <c r="J73" i="13" a="1"/>
  <c r="J73" i="13" s="1"/>
  <c r="J72" i="13" a="1"/>
  <c r="J72" i="13" s="1"/>
  <c r="J71" i="13" a="1"/>
  <c r="J71" i="13" s="1"/>
  <c r="J70" i="13" a="1"/>
  <c r="J70" i="13" s="1"/>
  <c r="J69" i="13" a="1"/>
  <c r="J69" i="13" s="1"/>
  <c r="J68" i="13" a="1"/>
  <c r="J68" i="13" s="1"/>
  <c r="J67" i="13" a="1"/>
  <c r="J67" i="13" s="1"/>
  <c r="J66" i="13" a="1"/>
  <c r="J66" i="13" s="1"/>
  <c r="J65" i="13" a="1"/>
  <c r="J65" i="13" s="1"/>
  <c r="J64" i="13" a="1"/>
  <c r="J64" i="13" s="1"/>
  <c r="J63" i="13" a="1"/>
  <c r="J63" i="13" s="1"/>
  <c r="J62" i="13" a="1"/>
  <c r="J62" i="13" s="1"/>
  <c r="J61" i="13" a="1"/>
  <c r="J61" i="13" s="1"/>
  <c r="J60" i="13" a="1"/>
  <c r="J60" i="13" s="1"/>
  <c r="J59" i="13" a="1"/>
  <c r="J59" i="13" s="1"/>
  <c r="J58" i="13" a="1"/>
  <c r="J58" i="13" s="1"/>
  <c r="J57" i="13" a="1"/>
  <c r="J57" i="13" s="1"/>
  <c r="J56" i="13" a="1"/>
  <c r="J56" i="13" s="1"/>
  <c r="J55" i="13" a="1"/>
  <c r="J55" i="13" s="1"/>
  <c r="J54" i="13" a="1"/>
  <c r="J54" i="13" s="1"/>
  <c r="J53" i="13" a="1"/>
  <c r="J53" i="13" s="1"/>
  <c r="J52" i="13" a="1"/>
  <c r="J52" i="13" s="1"/>
  <c r="J51" i="13" a="1"/>
  <c r="J51" i="13" s="1"/>
  <c r="J50" i="13" a="1"/>
  <c r="J50" i="13" s="1"/>
  <c r="J49" i="13" a="1"/>
  <c r="J49" i="13" s="1"/>
  <c r="J48" i="13" a="1"/>
  <c r="J48" i="13" s="1"/>
  <c r="J47" i="13" a="1"/>
  <c r="J47" i="13" s="1"/>
  <c r="J46" i="13" a="1"/>
  <c r="J46" i="13" s="1"/>
  <c r="J45" i="13" a="1"/>
  <c r="J45" i="13" s="1"/>
  <c r="J44" i="13" a="1"/>
  <c r="J44" i="13" s="1"/>
  <c r="J43" i="13" a="1"/>
  <c r="J43" i="13" s="1"/>
  <c r="J42" i="13" a="1"/>
  <c r="J42" i="13" s="1"/>
  <c r="J41" i="13" a="1"/>
  <c r="J41" i="13" s="1"/>
  <c r="J40" i="13" a="1"/>
  <c r="J40" i="13" s="1"/>
  <c r="J39" i="13" a="1"/>
  <c r="J39" i="13" s="1"/>
  <c r="J38" i="13" a="1"/>
  <c r="J38" i="13" s="1"/>
  <c r="J37" i="13" a="1"/>
  <c r="J37" i="13" s="1"/>
  <c r="J36" i="13" a="1"/>
  <c r="J36" i="13" s="1"/>
  <c r="J35" i="13" a="1"/>
  <c r="J35" i="13" s="1"/>
  <c r="J34" i="13" a="1"/>
  <c r="J34" i="13" s="1"/>
  <c r="J33" i="13" a="1"/>
  <c r="J33" i="13" s="1"/>
  <c r="J32" i="13" a="1"/>
  <c r="J32" i="13" s="1"/>
  <c r="J31" i="13" a="1"/>
  <c r="J31" i="13" s="1"/>
  <c r="J30" i="13" a="1"/>
  <c r="J30" i="13" s="1"/>
  <c r="J29" i="13" a="1"/>
  <c r="J29" i="13" s="1"/>
  <c r="J28" i="13" a="1"/>
  <c r="J28" i="13" s="1"/>
  <c r="J27" i="13" a="1"/>
  <c r="J27" i="13" s="1"/>
  <c r="J26" i="13" a="1"/>
  <c r="J26" i="13" s="1"/>
  <c r="J25" i="13" a="1"/>
  <c r="J25" i="13" s="1"/>
  <c r="J24" i="13" a="1"/>
  <c r="J24" i="13" s="1"/>
  <c r="J23" i="13" a="1"/>
  <c r="J23" i="13" s="1"/>
  <c r="J22" i="13" a="1"/>
  <c r="J22" i="13" s="1"/>
  <c r="J21" i="13" a="1"/>
  <c r="J21" i="13" s="1"/>
  <c r="J20" i="13" a="1"/>
  <c r="J20" i="13" s="1"/>
  <c r="J19" i="13" a="1"/>
  <c r="J19" i="13" s="1"/>
  <c r="J18" i="13" a="1"/>
  <c r="J18" i="13" s="1"/>
  <c r="J17" i="13" a="1"/>
  <c r="J17" i="13" s="1"/>
  <c r="J16" i="13" a="1"/>
  <c r="J16" i="13" s="1"/>
  <c r="J15" i="13" a="1"/>
  <c r="J15" i="13" s="1"/>
  <c r="J14" i="13" a="1"/>
  <c r="J14" i="13" s="1"/>
  <c r="J13" i="13" a="1"/>
  <c r="J13" i="13" s="1"/>
  <c r="J12" i="13" a="1"/>
  <c r="J12" i="13" s="1"/>
  <c r="J11" i="13" a="1"/>
  <c r="J11" i="13" s="1"/>
  <c r="J10" i="13" a="1"/>
  <c r="J10" i="13" s="1"/>
  <c r="J9" i="13" a="1"/>
  <c r="J9" i="13" s="1"/>
  <c r="J8" i="13" a="1"/>
  <c r="J8" i="13" s="1"/>
  <c r="J7" i="13" a="1"/>
  <c r="J7" i="13" s="1"/>
  <c r="J6" i="13" a="1"/>
  <c r="J6" i="13" s="1"/>
  <c r="J5" i="13" a="1"/>
  <c r="J5" i="13" s="1"/>
  <c r="J4" i="13" a="1"/>
  <c r="J4" i="13" s="1"/>
  <c r="J3" i="13" a="1"/>
  <c r="J3" i="13" s="1"/>
  <c r="J2" i="13" a="1"/>
  <c r="J2" i="13" s="1"/>
  <c r="J2" i="6" a="1"/>
  <c r="J2" i="6" s="1"/>
  <c r="J3" i="6" a="1"/>
  <c r="J3" i="6" s="1"/>
  <c r="J4" i="6" a="1"/>
  <c r="J4" i="6" s="1"/>
  <c r="J5" i="6" a="1"/>
  <c r="J5" i="6" s="1"/>
  <c r="J6" i="6" a="1"/>
  <c r="J6" i="6" s="1"/>
  <c r="J7" i="6" a="1"/>
  <c r="J7" i="6" s="1"/>
  <c r="J8" i="6" a="1"/>
  <c r="J8" i="6" s="1"/>
  <c r="J9" i="6" a="1"/>
  <c r="J9" i="6" s="1"/>
  <c r="J10" i="6" a="1"/>
  <c r="J10" i="6" s="1"/>
  <c r="J11" i="6" a="1"/>
  <c r="J11" i="6" s="1"/>
  <c r="J12" i="6" a="1"/>
  <c r="J12" i="6" s="1"/>
  <c r="J13" i="6" a="1"/>
  <c r="J13" i="6" s="1"/>
  <c r="J14" i="6" a="1"/>
  <c r="J14" i="6" s="1"/>
  <c r="J15" i="6" a="1"/>
  <c r="J15" i="6" s="1"/>
  <c r="J16" i="6" a="1"/>
  <c r="J16" i="6" s="1"/>
  <c r="J17" i="6" a="1"/>
  <c r="J17" i="6" s="1"/>
  <c r="J18" i="6" a="1"/>
  <c r="J18" i="6" s="1"/>
  <c r="J19" i="6" a="1"/>
  <c r="J19" i="6" s="1"/>
  <c r="J20" i="6" a="1"/>
  <c r="J20" i="6" s="1"/>
  <c r="J21" i="6" a="1"/>
  <c r="J21" i="6" s="1"/>
  <c r="J22" i="6" a="1"/>
  <c r="J22" i="6" s="1"/>
  <c r="J23" i="6" a="1"/>
  <c r="J23" i="6" s="1"/>
  <c r="J24" i="6" a="1"/>
  <c r="J24" i="6" s="1"/>
  <c r="J25" i="6" a="1"/>
  <c r="J25" i="6" s="1"/>
  <c r="J26" i="6" a="1"/>
  <c r="J26" i="6" s="1"/>
  <c r="J27" i="6" a="1"/>
  <c r="J27" i="6" s="1"/>
  <c r="J28" i="6" a="1"/>
  <c r="J28" i="6" s="1"/>
  <c r="J29" i="6" a="1"/>
  <c r="J29" i="6" s="1"/>
  <c r="J30" i="6" a="1"/>
  <c r="J30" i="6" s="1"/>
  <c r="J31" i="6" a="1"/>
  <c r="J31" i="6" s="1"/>
  <c r="J32" i="6" a="1"/>
  <c r="J32" i="6" s="1"/>
  <c r="J33" i="6" a="1"/>
  <c r="J33" i="6" s="1"/>
  <c r="J34" i="6" a="1"/>
  <c r="J34" i="6" s="1"/>
  <c r="J35" i="6" a="1"/>
  <c r="J35" i="6" s="1"/>
  <c r="J36" i="6" a="1"/>
  <c r="J36" i="6" s="1"/>
  <c r="J37" i="6" a="1"/>
  <c r="J37" i="6" s="1"/>
  <c r="J38" i="6" a="1"/>
  <c r="J38" i="6" s="1"/>
  <c r="J39" i="6" a="1"/>
  <c r="J39" i="6" s="1"/>
  <c r="J40" i="6" a="1"/>
  <c r="J40" i="6" s="1"/>
  <c r="J41" i="6" a="1"/>
  <c r="J41" i="6" s="1"/>
  <c r="J42" i="6" a="1"/>
  <c r="J42" i="6" s="1"/>
  <c r="J43" i="6" a="1"/>
  <c r="J43" i="6" s="1"/>
  <c r="J44" i="6" a="1"/>
  <c r="J44" i="6" s="1"/>
  <c r="J45" i="6" a="1"/>
  <c r="J45" i="6" s="1"/>
  <c r="J46" i="6" a="1"/>
  <c r="J46" i="6" s="1"/>
  <c r="J47" i="6" a="1"/>
  <c r="J47" i="6" s="1"/>
  <c r="J48" i="6" a="1"/>
  <c r="J48" i="6" s="1"/>
  <c r="J49" i="6" a="1"/>
  <c r="J49" i="6" s="1"/>
  <c r="J50" i="6" a="1"/>
  <c r="J50" i="6" s="1"/>
  <c r="J51" i="6" a="1"/>
  <c r="J51" i="6" s="1"/>
  <c r="J52" i="6" a="1"/>
  <c r="J52" i="6" s="1"/>
  <c r="J53" i="6" a="1"/>
  <c r="J53" i="6" s="1"/>
  <c r="J54" i="6" a="1"/>
  <c r="J54" i="6" s="1"/>
  <c r="J55" i="6" a="1"/>
  <c r="J55" i="6" s="1"/>
  <c r="J56" i="6" a="1"/>
  <c r="J56" i="6" s="1"/>
  <c r="J57" i="6" a="1"/>
  <c r="J57" i="6" s="1"/>
  <c r="J58" i="6" a="1"/>
  <c r="J58" i="6" s="1"/>
  <c r="J59" i="6" a="1"/>
  <c r="J59" i="6" s="1"/>
  <c r="J60" i="6" a="1"/>
  <c r="J60" i="6" s="1"/>
  <c r="J61" i="6" a="1"/>
  <c r="J61" i="6" s="1"/>
  <c r="J62" i="6" a="1"/>
  <c r="J62" i="6" s="1"/>
  <c r="J63" i="6" a="1"/>
  <c r="J63" i="6" s="1"/>
  <c r="J64" i="6" a="1"/>
  <c r="J64" i="6" s="1"/>
  <c r="J65" i="6" a="1"/>
  <c r="J65" i="6" s="1"/>
  <c r="J66" i="6" a="1"/>
  <c r="J66" i="6" s="1"/>
  <c r="J67" i="6" a="1"/>
  <c r="J67" i="6" s="1"/>
  <c r="J68" i="6" a="1"/>
  <c r="J68" i="6" s="1"/>
  <c r="J69" i="6" a="1"/>
  <c r="J69" i="6" s="1"/>
  <c r="J70" i="6" a="1"/>
  <c r="J70" i="6" s="1"/>
  <c r="J71" i="6" a="1"/>
  <c r="J71" i="6" s="1"/>
  <c r="J72" i="6" a="1"/>
  <c r="J72" i="6" s="1"/>
  <c r="J73" i="6" a="1"/>
  <c r="J73" i="6" s="1"/>
  <c r="J74" i="6" a="1"/>
  <c r="J74" i="6" s="1"/>
  <c r="J75" i="6" a="1"/>
  <c r="J75" i="6" s="1"/>
  <c r="J76" i="6" a="1"/>
  <c r="J76" i="6" s="1"/>
  <c r="J77" i="6" a="1"/>
  <c r="J77" i="6" s="1"/>
  <c r="J78" i="6" a="1"/>
  <c r="J78" i="6" s="1"/>
  <c r="J79" i="6" a="1"/>
  <c r="J79" i="6" s="1"/>
  <c r="J80" i="6" a="1"/>
  <c r="J80" i="6" s="1"/>
  <c r="J81" i="6" a="1"/>
  <c r="J81" i="6" s="1"/>
  <c r="J82" i="6" a="1"/>
  <c r="J82" i="6" s="1"/>
  <c r="J83" i="6" a="1"/>
  <c r="J83" i="6" s="1"/>
  <c r="J84" i="6" a="1"/>
  <c r="J84" i="6" s="1"/>
  <c r="J85" i="6" a="1"/>
  <c r="J85" i="6" s="1"/>
  <c r="J86" i="6" a="1"/>
  <c r="J86" i="6" s="1"/>
  <c r="J87" i="6" a="1"/>
  <c r="J87" i="6" s="1"/>
  <c r="J88" i="6" a="1"/>
  <c r="J88" i="6" s="1"/>
  <c r="J89" i="6" a="1"/>
  <c r="J89" i="6" s="1"/>
  <c r="J90" i="6" a="1"/>
  <c r="J90" i="6" s="1"/>
  <c r="J91" i="6" a="1"/>
  <c r="J91" i="6" s="1"/>
  <c r="J92" i="6" a="1"/>
  <c r="J92" i="6" s="1"/>
  <c r="J93" i="6" a="1"/>
  <c r="J93" i="6" s="1"/>
  <c r="J94" i="6" a="1"/>
  <c r="J94" i="6" s="1"/>
  <c r="J95" i="6" a="1"/>
  <c r="J95" i="6" s="1"/>
  <c r="J96" i="6" a="1"/>
  <c r="J96" i="6" s="1"/>
  <c r="J97" i="6" a="1"/>
  <c r="J97" i="6" s="1"/>
  <c r="J98" i="6" a="1"/>
  <c r="J98" i="6" s="1"/>
  <c r="J99" i="6" a="1"/>
  <c r="J99" i="6" s="1"/>
  <c r="J100" i="6" a="1"/>
  <c r="J100" i="6" s="1"/>
  <c r="J101" i="6" a="1"/>
  <c r="J101" i="6" s="1"/>
  <c r="J102" i="6" a="1"/>
  <c r="J102" i="6" s="1"/>
  <c r="J103" i="6" a="1"/>
  <c r="J103" i="6" s="1"/>
  <c r="J104" i="6" a="1"/>
  <c r="J104" i="6" s="1"/>
  <c r="J105" i="6" a="1"/>
  <c r="J105" i="6" s="1"/>
  <c r="J106" i="6" a="1"/>
  <c r="J106" i="6" s="1"/>
  <c r="J107" i="6" a="1"/>
  <c r="J107" i="6" s="1"/>
  <c r="J108" i="6" a="1"/>
  <c r="J108" i="6" s="1"/>
  <c r="J109" i="6" a="1"/>
  <c r="J109" i="6" s="1"/>
  <c r="Q2" i="5"/>
  <c r="P2" i="5"/>
  <c r="G2" i="5"/>
  <c r="B428" i="14" l="1"/>
  <c r="B429" i="14"/>
  <c r="C428" i="14"/>
  <c r="C429" i="14"/>
  <c r="C400" i="14"/>
  <c r="B400" i="14"/>
  <c r="B340" i="14"/>
  <c r="B248" i="14"/>
  <c r="C248" i="14"/>
  <c r="B250" i="14"/>
  <c r="C249" i="14"/>
  <c r="B176" i="14"/>
  <c r="C176" i="14"/>
  <c r="D159" i="14"/>
  <c r="D149" i="14"/>
  <c r="C148" i="14"/>
  <c r="B148" i="14"/>
  <c r="C437" i="14"/>
  <c r="D438" i="14"/>
  <c r="B437" i="14"/>
  <c r="D431" i="14"/>
  <c r="B430" i="14"/>
  <c r="B419" i="14"/>
  <c r="D420" i="14"/>
  <c r="C419" i="14"/>
  <c r="D412" i="14"/>
  <c r="C411" i="14"/>
  <c r="D402" i="14"/>
  <c r="C401" i="14"/>
  <c r="B401" i="14"/>
  <c r="C383" i="14"/>
  <c r="B383" i="14"/>
  <c r="D384" i="14"/>
  <c r="D375" i="14"/>
  <c r="C374" i="14"/>
  <c r="B364" i="14"/>
  <c r="D365" i="14"/>
  <c r="C364" i="14"/>
  <c r="D347" i="14"/>
  <c r="B346" i="14"/>
  <c r="C346" i="14"/>
  <c r="D342" i="14"/>
  <c r="D343" i="14" s="1"/>
  <c r="B341" i="14"/>
  <c r="C341" i="14"/>
  <c r="B328" i="14"/>
  <c r="D329" i="14"/>
  <c r="C328" i="14"/>
  <c r="D324" i="14"/>
  <c r="D325" i="14" s="1"/>
  <c r="B323" i="14"/>
  <c r="C310" i="14"/>
  <c r="D311" i="14"/>
  <c r="B310" i="14"/>
  <c r="D293" i="14"/>
  <c r="B292" i="14"/>
  <c r="C292" i="14"/>
  <c r="D275" i="14"/>
  <c r="C274" i="14"/>
  <c r="B274" i="14"/>
  <c r="D270" i="14"/>
  <c r="D271" i="14" s="1"/>
  <c r="B269" i="14"/>
  <c r="C256" i="14"/>
  <c r="B256" i="14"/>
  <c r="D257" i="14"/>
  <c r="D252" i="14"/>
  <c r="D253" i="14" s="1"/>
  <c r="B251" i="14"/>
  <c r="C239" i="14"/>
  <c r="B239" i="14"/>
  <c r="D240" i="14"/>
  <c r="D231" i="14"/>
  <c r="B230" i="14"/>
  <c r="C220" i="14"/>
  <c r="D221" i="14"/>
  <c r="B220" i="14"/>
  <c r="C203" i="14"/>
  <c r="B203" i="14"/>
  <c r="D204" i="14"/>
  <c r="C184" i="14"/>
  <c r="D185" i="14"/>
  <c r="B184" i="14"/>
  <c r="D178" i="14"/>
  <c r="C177" i="14"/>
  <c r="B167" i="14"/>
  <c r="C167" i="14"/>
  <c r="D219" i="15"/>
  <c r="B218" i="15"/>
  <c r="C218" i="15"/>
  <c r="B88" i="15"/>
  <c r="C88" i="15"/>
  <c r="B70" i="15"/>
  <c r="C70" i="15"/>
  <c r="D58" i="15"/>
  <c r="D59" i="15" s="1"/>
  <c r="B57" i="15"/>
  <c r="C57" i="15"/>
  <c r="B288" i="14"/>
  <c r="C288" i="14"/>
  <c r="B216" i="14"/>
  <c r="C216" i="14"/>
  <c r="B396" i="14"/>
  <c r="C396" i="14"/>
  <c r="B252" i="14"/>
  <c r="C252" i="14"/>
  <c r="B342" i="14"/>
  <c r="B360" i="14"/>
  <c r="C360" i="14"/>
  <c r="B306" i="14"/>
  <c r="C306" i="14"/>
  <c r="B198" i="14"/>
  <c r="C198" i="14"/>
  <c r="D228" i="15"/>
  <c r="B227" i="15"/>
  <c r="C227" i="15"/>
  <c r="B450" i="14"/>
  <c r="C450" i="14"/>
  <c r="L214" i="15"/>
  <c r="M214" i="15" s="1"/>
  <c r="O214" i="15" s="1"/>
  <c r="D215" i="15"/>
  <c r="L215" i="15" s="1"/>
  <c r="M215" i="15" s="1"/>
  <c r="O215" i="15" s="1"/>
  <c r="D206" i="15"/>
  <c r="L206" i="15" s="1"/>
  <c r="M206" i="15" s="1"/>
  <c r="O206" i="15" s="1"/>
  <c r="L205" i="15"/>
  <c r="M205" i="15" s="1"/>
  <c r="O205" i="15" s="1"/>
  <c r="L196" i="15"/>
  <c r="M196" i="15" s="1"/>
  <c r="O196" i="15" s="1"/>
  <c r="D197" i="15"/>
  <c r="L197" i="15" s="1"/>
  <c r="M197" i="15" s="1"/>
  <c r="O197" i="15" s="1"/>
  <c r="D188" i="15"/>
  <c r="L188" i="15" s="1"/>
  <c r="M188" i="15" s="1"/>
  <c r="O188" i="15" s="1"/>
  <c r="L187" i="15"/>
  <c r="M187" i="15" s="1"/>
  <c r="O187" i="15" s="1"/>
  <c r="D179" i="15"/>
  <c r="L178" i="15"/>
  <c r="M178" i="15" s="1"/>
  <c r="O178" i="15" s="1"/>
  <c r="D170" i="15"/>
  <c r="L170" i="15" s="1"/>
  <c r="M170" i="15" s="1"/>
  <c r="O170" i="15" s="1"/>
  <c r="L169" i="15"/>
  <c r="M169" i="15" s="1"/>
  <c r="O169" i="15" s="1"/>
  <c r="D161" i="15"/>
  <c r="L161" i="15" s="1"/>
  <c r="M161" i="15" s="1"/>
  <c r="O161" i="15" s="1"/>
  <c r="L160" i="15"/>
  <c r="M160" i="15" s="1"/>
  <c r="O160" i="15" s="1"/>
  <c r="D152" i="15"/>
  <c r="L151" i="15"/>
  <c r="M151" i="15" s="1"/>
  <c r="O151" i="15" s="1"/>
  <c r="D134" i="15"/>
  <c r="L134" i="15" s="1"/>
  <c r="M134" i="15" s="1"/>
  <c r="O134" i="15" s="1"/>
  <c r="L133" i="15"/>
  <c r="M133" i="15" s="1"/>
  <c r="O133" i="15" s="1"/>
  <c r="L142" i="15"/>
  <c r="M142" i="15" s="1"/>
  <c r="O142" i="15" s="1"/>
  <c r="D143" i="15"/>
  <c r="L143" i="15" s="1"/>
  <c r="M143" i="15" s="1"/>
  <c r="O143" i="15" s="1"/>
  <c r="D125" i="15"/>
  <c r="L125" i="15" s="1"/>
  <c r="M125" i="15" s="1"/>
  <c r="O125" i="15" s="1"/>
  <c r="L124" i="15"/>
  <c r="M124" i="15" s="1"/>
  <c r="O124" i="15" s="1"/>
  <c r="D116" i="15"/>
  <c r="L116" i="15" s="1"/>
  <c r="M116" i="15" s="1"/>
  <c r="O116" i="15" s="1"/>
  <c r="L115" i="15"/>
  <c r="M115" i="15" s="1"/>
  <c r="O115" i="15" s="1"/>
  <c r="L106" i="15"/>
  <c r="M106" i="15" s="1"/>
  <c r="O106" i="15" s="1"/>
  <c r="D107" i="15"/>
  <c r="L107" i="15" s="1"/>
  <c r="M107" i="15" s="1"/>
  <c r="O107" i="15" s="1"/>
  <c r="L97" i="15"/>
  <c r="M97" i="15" s="1"/>
  <c r="O97" i="15" s="1"/>
  <c r="D98" i="15"/>
  <c r="L98" i="15" s="1"/>
  <c r="M98" i="15" s="1"/>
  <c r="O98" i="15" s="1"/>
  <c r="D89" i="15"/>
  <c r="L88" i="15"/>
  <c r="M88" i="15" s="1"/>
  <c r="O88" i="15" s="1"/>
  <c r="D80" i="15"/>
  <c r="L80" i="15" s="1"/>
  <c r="M80" i="15" s="1"/>
  <c r="O80" i="15" s="1"/>
  <c r="L79" i="15"/>
  <c r="M79" i="15" s="1"/>
  <c r="O79" i="15" s="1"/>
  <c r="D71" i="15"/>
  <c r="L70" i="15"/>
  <c r="M70" i="15" s="1"/>
  <c r="O70" i="15" s="1"/>
  <c r="M395" i="14"/>
  <c r="O395" i="14" s="1"/>
  <c r="M251" i="14"/>
  <c r="O251" i="14" s="1"/>
  <c r="M359" i="14"/>
  <c r="O359" i="14" s="1"/>
  <c r="M215" i="14"/>
  <c r="O215" i="14" s="1"/>
  <c r="M323" i="14"/>
  <c r="O323" i="14" s="1"/>
  <c r="M449" i="14"/>
  <c r="O449" i="14" s="1"/>
  <c r="M305" i="14"/>
  <c r="O305" i="14" s="1"/>
  <c r="M197" i="14"/>
  <c r="O197" i="14" s="1"/>
  <c r="M341" i="14"/>
  <c r="O341" i="14" s="1"/>
  <c r="M269" i="14"/>
  <c r="O269" i="14" s="1"/>
  <c r="M287" i="14"/>
  <c r="O287" i="14" s="1"/>
  <c r="L450" i="14"/>
  <c r="L396" i="14"/>
  <c r="L360" i="14"/>
  <c r="L342" i="14"/>
  <c r="L306" i="14"/>
  <c r="L288" i="14"/>
  <c r="L270" i="14"/>
  <c r="L216" i="14"/>
  <c r="L198" i="14"/>
  <c r="E6" i="20"/>
  <c r="E2" i="20"/>
  <c r="D3" i="20"/>
  <c r="E12" i="20"/>
  <c r="E4" i="20"/>
  <c r="E3" i="20"/>
  <c r="D2" i="20"/>
  <c r="E5" i="20"/>
  <c r="L143" i="14"/>
  <c r="M143" i="14" s="1"/>
  <c r="O143" i="14" s="1"/>
  <c r="L144" i="14"/>
  <c r="M144" i="14" s="1"/>
  <c r="O144" i="14" s="1"/>
  <c r="L145" i="14"/>
  <c r="M145" i="14" s="1"/>
  <c r="O145" i="14" s="1"/>
  <c r="C342" i="14" l="1"/>
  <c r="C270" i="14"/>
  <c r="B270" i="14"/>
  <c r="L252" i="14"/>
  <c r="C159" i="14"/>
  <c r="B159" i="14"/>
  <c r="D160" i="14"/>
  <c r="C149" i="14"/>
  <c r="B149" i="14"/>
  <c r="D150" i="14"/>
  <c r="B438" i="14"/>
  <c r="D439" i="14"/>
  <c r="C438" i="14"/>
  <c r="D432" i="14"/>
  <c r="C431" i="14"/>
  <c r="B431" i="14"/>
  <c r="L431" i="14"/>
  <c r="M431" i="14" s="1"/>
  <c r="O431" i="14" s="1"/>
  <c r="C420" i="14"/>
  <c r="B420" i="14"/>
  <c r="D421" i="14"/>
  <c r="D413" i="14"/>
  <c r="B412" i="14"/>
  <c r="C412" i="14"/>
  <c r="B402" i="14"/>
  <c r="D403" i="14"/>
  <c r="C402" i="14"/>
  <c r="C384" i="14"/>
  <c r="B384" i="14"/>
  <c r="D385" i="14"/>
  <c r="C375" i="14"/>
  <c r="D376" i="14"/>
  <c r="B375" i="14"/>
  <c r="D366" i="14"/>
  <c r="B365" i="14"/>
  <c r="C365" i="14"/>
  <c r="D348" i="14"/>
  <c r="C347" i="14"/>
  <c r="B347" i="14"/>
  <c r="B329" i="14"/>
  <c r="D330" i="14"/>
  <c r="C329" i="14"/>
  <c r="B324" i="14"/>
  <c r="L324" i="14"/>
  <c r="C324" i="14"/>
  <c r="D312" i="14"/>
  <c r="C311" i="14"/>
  <c r="B311" i="14"/>
  <c r="D294" i="14"/>
  <c r="C293" i="14"/>
  <c r="B293" i="14"/>
  <c r="D276" i="14"/>
  <c r="C275" i="14"/>
  <c r="B275" i="14"/>
  <c r="B257" i="14"/>
  <c r="C257" i="14"/>
  <c r="D258" i="14"/>
  <c r="D241" i="14"/>
  <c r="B240" i="14"/>
  <c r="C240" i="14"/>
  <c r="D232" i="14"/>
  <c r="B231" i="14"/>
  <c r="C231" i="14"/>
  <c r="B221" i="14"/>
  <c r="D222" i="14"/>
  <c r="C221" i="14"/>
  <c r="C204" i="14"/>
  <c r="B204" i="14"/>
  <c r="D205" i="14"/>
  <c r="B185" i="14"/>
  <c r="D186" i="14"/>
  <c r="C185" i="14"/>
  <c r="C178" i="14"/>
  <c r="D179" i="14"/>
  <c r="B178" i="14"/>
  <c r="C168" i="14"/>
  <c r="D169" i="14"/>
  <c r="B168" i="14"/>
  <c r="D220" i="15"/>
  <c r="B219" i="15"/>
  <c r="C219" i="15"/>
  <c r="L89" i="15"/>
  <c r="M89" i="15" s="1"/>
  <c r="O89" i="15" s="1"/>
  <c r="B89" i="15"/>
  <c r="C89" i="15"/>
  <c r="L71" i="15"/>
  <c r="M71" i="15" s="1"/>
  <c r="O71" i="15" s="1"/>
  <c r="B71" i="15"/>
  <c r="C71" i="15"/>
  <c r="B59" i="15"/>
  <c r="C59" i="15"/>
  <c r="B58" i="15"/>
  <c r="C58" i="15"/>
  <c r="B217" i="14"/>
  <c r="C217" i="14"/>
  <c r="B325" i="14"/>
  <c r="C325" i="14"/>
  <c r="B343" i="14"/>
  <c r="C343" i="14"/>
  <c r="B397" i="14"/>
  <c r="C397" i="14"/>
  <c r="B289" i="14"/>
  <c r="C289" i="14"/>
  <c r="B199" i="14"/>
  <c r="C199" i="14"/>
  <c r="B307" i="14"/>
  <c r="C307" i="14"/>
  <c r="B361" i="14"/>
  <c r="C361" i="14"/>
  <c r="B271" i="14"/>
  <c r="C271" i="14"/>
  <c r="B253" i="14"/>
  <c r="C253" i="14"/>
  <c r="D229" i="15"/>
  <c r="C228" i="15"/>
  <c r="B228" i="15"/>
  <c r="B451" i="14"/>
  <c r="C451" i="14"/>
  <c r="L179" i="15"/>
  <c r="M179" i="15" s="1"/>
  <c r="O179" i="15" s="1"/>
  <c r="L152" i="15"/>
  <c r="M152" i="15" s="1"/>
  <c r="O152" i="15" s="1"/>
  <c r="D60" i="15"/>
  <c r="M306" i="14"/>
  <c r="O306" i="14" s="1"/>
  <c r="M342" i="14"/>
  <c r="O342" i="14" s="1"/>
  <c r="M324" i="14"/>
  <c r="O324" i="14" s="1"/>
  <c r="M450" i="14"/>
  <c r="O450" i="14" s="1"/>
  <c r="M396" i="14"/>
  <c r="O396" i="14" s="1"/>
  <c r="M216" i="14"/>
  <c r="O216" i="14" s="1"/>
  <c r="M288" i="14"/>
  <c r="O288" i="14" s="1"/>
  <c r="M198" i="14"/>
  <c r="O198" i="14" s="1"/>
  <c r="M360" i="14"/>
  <c r="O360" i="14" s="1"/>
  <c r="M252" i="14"/>
  <c r="O252" i="14" s="1"/>
  <c r="M270" i="14"/>
  <c r="O270" i="14" s="1"/>
  <c r="L451" i="14"/>
  <c r="L397" i="14"/>
  <c r="L361" i="14"/>
  <c r="L325" i="14"/>
  <c r="L343" i="14"/>
  <c r="L289" i="14"/>
  <c r="L307" i="14"/>
  <c r="L271" i="14"/>
  <c r="L253" i="14"/>
  <c r="L217" i="14"/>
  <c r="L199" i="14"/>
  <c r="D30" i="20"/>
  <c r="E30" i="20"/>
  <c r="D161" i="14" l="1"/>
  <c r="B160" i="14"/>
  <c r="C160" i="14"/>
  <c r="B150" i="14"/>
  <c r="D151" i="14"/>
  <c r="C150" i="14"/>
  <c r="B439" i="14"/>
  <c r="D440" i="14"/>
  <c r="C439" i="14"/>
  <c r="D433" i="14"/>
  <c r="L432" i="14"/>
  <c r="M432" i="14" s="1"/>
  <c r="O432" i="14" s="1"/>
  <c r="B432" i="14"/>
  <c r="C432" i="14"/>
  <c r="B421" i="14"/>
  <c r="C421" i="14"/>
  <c r="D422" i="14"/>
  <c r="D414" i="14"/>
  <c r="B413" i="14"/>
  <c r="C413" i="14"/>
  <c r="L413" i="14"/>
  <c r="M413" i="14" s="1"/>
  <c r="O413" i="14" s="1"/>
  <c r="B403" i="14"/>
  <c r="D404" i="14"/>
  <c r="C403" i="14"/>
  <c r="D386" i="14"/>
  <c r="C385" i="14"/>
  <c r="B385" i="14"/>
  <c r="D377" i="14"/>
  <c r="B376" i="14"/>
  <c r="C376" i="14"/>
  <c r="D367" i="14"/>
  <c r="C366" i="14"/>
  <c r="B366" i="14"/>
  <c r="C348" i="14"/>
  <c r="D349" i="14"/>
  <c r="B348" i="14"/>
  <c r="D331" i="14"/>
  <c r="B330" i="14"/>
  <c r="C330" i="14"/>
  <c r="D313" i="14"/>
  <c r="C312" i="14"/>
  <c r="B312" i="14"/>
  <c r="C294" i="14"/>
  <c r="D295" i="14"/>
  <c r="B294" i="14"/>
  <c r="D277" i="14"/>
  <c r="C276" i="14"/>
  <c r="B276" i="14"/>
  <c r="B258" i="14"/>
  <c r="D259" i="14"/>
  <c r="C258" i="14"/>
  <c r="D242" i="14"/>
  <c r="B241" i="14"/>
  <c r="C241" i="14"/>
  <c r="D233" i="14"/>
  <c r="B232" i="14"/>
  <c r="C232" i="14"/>
  <c r="D223" i="14"/>
  <c r="C222" i="14"/>
  <c r="B222" i="14"/>
  <c r="D206" i="14"/>
  <c r="C205" i="14"/>
  <c r="B205" i="14"/>
  <c r="D187" i="14"/>
  <c r="C186" i="14"/>
  <c r="B186" i="14"/>
  <c r="B179" i="14"/>
  <c r="D180" i="14"/>
  <c r="L179" i="14"/>
  <c r="M179" i="14" s="1"/>
  <c r="O179" i="14" s="1"/>
  <c r="C179" i="14"/>
  <c r="C169" i="14"/>
  <c r="D170" i="14"/>
  <c r="B169" i="14"/>
  <c r="D221" i="15"/>
  <c r="B220" i="15"/>
  <c r="C220" i="15"/>
  <c r="B60" i="15"/>
  <c r="C60" i="15"/>
  <c r="D230" i="15"/>
  <c r="C229" i="15"/>
  <c r="B229" i="15"/>
  <c r="D61" i="15"/>
  <c r="L60" i="15"/>
  <c r="M60" i="15" s="1"/>
  <c r="O60" i="15" s="1"/>
  <c r="M325" i="14"/>
  <c r="O325" i="14" s="1"/>
  <c r="M397" i="14"/>
  <c r="O397" i="14" s="1"/>
  <c r="M307" i="14"/>
  <c r="O307" i="14" s="1"/>
  <c r="M199" i="14"/>
  <c r="O199" i="14" s="1"/>
  <c r="M217" i="14"/>
  <c r="O217" i="14" s="1"/>
  <c r="M361" i="14"/>
  <c r="O361" i="14" s="1"/>
  <c r="M253" i="14"/>
  <c r="O253" i="14" s="1"/>
  <c r="M271" i="14"/>
  <c r="O271" i="14" s="1"/>
  <c r="M451" i="14"/>
  <c r="O451" i="14" s="1"/>
  <c r="M289" i="14"/>
  <c r="O289" i="14" s="1"/>
  <c r="M343" i="14"/>
  <c r="O343" i="14" s="1"/>
  <c r="D162" i="14" l="1"/>
  <c r="L161" i="14"/>
  <c r="M161" i="14" s="1"/>
  <c r="O161" i="14" s="1"/>
  <c r="C161" i="14"/>
  <c r="B161" i="14"/>
  <c r="C151" i="14"/>
  <c r="B151" i="14"/>
  <c r="D152" i="14"/>
  <c r="D441" i="14"/>
  <c r="B440" i="14"/>
  <c r="C440" i="14"/>
  <c r="L440" i="14"/>
  <c r="M440" i="14" s="1"/>
  <c r="O440" i="14" s="1"/>
  <c r="B433" i="14"/>
  <c r="C433" i="14"/>
  <c r="L433" i="14"/>
  <c r="M433" i="14" s="1"/>
  <c r="O433" i="14" s="1"/>
  <c r="D423" i="14"/>
  <c r="B422" i="14"/>
  <c r="L422" i="14"/>
  <c r="M422" i="14" s="1"/>
  <c r="O422" i="14" s="1"/>
  <c r="C422" i="14"/>
  <c r="D415" i="14"/>
  <c r="C414" i="14"/>
  <c r="B414" i="14"/>
  <c r="L414" i="14"/>
  <c r="M414" i="14" s="1"/>
  <c r="O414" i="14" s="1"/>
  <c r="D405" i="14"/>
  <c r="B404" i="14"/>
  <c r="C404" i="14"/>
  <c r="L404" i="14"/>
  <c r="M404" i="14" s="1"/>
  <c r="O404" i="14" s="1"/>
  <c r="D387" i="14"/>
  <c r="B386" i="14"/>
  <c r="C386" i="14"/>
  <c r="L386" i="14"/>
  <c r="M386" i="14" s="1"/>
  <c r="O386" i="14" s="1"/>
  <c r="B377" i="14"/>
  <c r="D378" i="14"/>
  <c r="C377" i="14"/>
  <c r="L377" i="14"/>
  <c r="M377" i="14" s="1"/>
  <c r="O377" i="14" s="1"/>
  <c r="D368" i="14"/>
  <c r="B367" i="14"/>
  <c r="C367" i="14"/>
  <c r="B349" i="14"/>
  <c r="C349" i="14"/>
  <c r="D350" i="14"/>
  <c r="C331" i="14"/>
  <c r="D332" i="14"/>
  <c r="B331" i="14"/>
  <c r="D314" i="14"/>
  <c r="C313" i="14"/>
  <c r="B313" i="14"/>
  <c r="C295" i="14"/>
  <c r="D296" i="14"/>
  <c r="B295" i="14"/>
  <c r="D278" i="14"/>
  <c r="C277" i="14"/>
  <c r="B277" i="14"/>
  <c r="D260" i="14"/>
  <c r="C259" i="14"/>
  <c r="B259" i="14"/>
  <c r="D243" i="14"/>
  <c r="L242" i="14"/>
  <c r="M242" i="14" s="1"/>
  <c r="O242" i="14" s="1"/>
  <c r="B242" i="14"/>
  <c r="C242" i="14"/>
  <c r="D234" i="14"/>
  <c r="B233" i="14"/>
  <c r="C233" i="14"/>
  <c r="L233" i="14"/>
  <c r="M233" i="14" s="1"/>
  <c r="O233" i="14" s="1"/>
  <c r="D224" i="14"/>
  <c r="C223" i="14"/>
  <c r="B223" i="14"/>
  <c r="D207" i="14"/>
  <c r="C206" i="14"/>
  <c r="B206" i="14"/>
  <c r="L206" i="14"/>
  <c r="M206" i="14" s="1"/>
  <c r="O206" i="14" s="1"/>
  <c r="C187" i="14"/>
  <c r="D188" i="14"/>
  <c r="B187" i="14"/>
  <c r="D181" i="14"/>
  <c r="B180" i="14"/>
  <c r="L180" i="14"/>
  <c r="M180" i="14" s="1"/>
  <c r="O180" i="14" s="1"/>
  <c r="C180" i="14"/>
  <c r="D171" i="14"/>
  <c r="L170" i="14"/>
  <c r="M170" i="14" s="1"/>
  <c r="O170" i="14" s="1"/>
  <c r="C170" i="14"/>
  <c r="B170" i="14"/>
  <c r="D222" i="15"/>
  <c r="B221" i="15"/>
  <c r="C221" i="15"/>
  <c r="B61" i="15"/>
  <c r="C61" i="15"/>
  <c r="D231" i="15"/>
  <c r="B230" i="15"/>
  <c r="C230" i="15"/>
  <c r="D62" i="15"/>
  <c r="L61" i="15"/>
  <c r="M61" i="15" s="1"/>
  <c r="O61" i="15" s="1"/>
  <c r="D163" i="14" l="1"/>
  <c r="C162" i="14"/>
  <c r="B162" i="14"/>
  <c r="L162" i="14"/>
  <c r="M162" i="14" s="1"/>
  <c r="O162" i="14" s="1"/>
  <c r="B152" i="14"/>
  <c r="L152" i="14"/>
  <c r="M152" i="14" s="1"/>
  <c r="O152" i="14" s="1"/>
  <c r="C152" i="14"/>
  <c r="D153" i="14"/>
  <c r="D442" i="14"/>
  <c r="B441" i="14"/>
  <c r="C441" i="14"/>
  <c r="L441" i="14"/>
  <c r="M441" i="14" s="1"/>
  <c r="O441" i="14" s="1"/>
  <c r="D424" i="14"/>
  <c r="B423" i="14"/>
  <c r="C423" i="14"/>
  <c r="L423" i="14"/>
  <c r="M423" i="14" s="1"/>
  <c r="O423" i="14" s="1"/>
  <c r="C415" i="14"/>
  <c r="L415" i="14"/>
  <c r="M415" i="14" s="1"/>
  <c r="O415" i="14" s="1"/>
  <c r="B415" i="14"/>
  <c r="D406" i="14"/>
  <c r="B405" i="14"/>
  <c r="L405" i="14"/>
  <c r="M405" i="14" s="1"/>
  <c r="O405" i="14" s="1"/>
  <c r="C405" i="14"/>
  <c r="D388" i="14"/>
  <c r="B387" i="14"/>
  <c r="L387" i="14"/>
  <c r="M387" i="14" s="1"/>
  <c r="O387" i="14" s="1"/>
  <c r="C387" i="14"/>
  <c r="D379" i="14"/>
  <c r="B378" i="14"/>
  <c r="C378" i="14"/>
  <c r="L378" i="14"/>
  <c r="M378" i="14" s="1"/>
  <c r="O378" i="14" s="1"/>
  <c r="D369" i="14"/>
  <c r="B368" i="14"/>
  <c r="L368" i="14"/>
  <c r="M368" i="14" s="1"/>
  <c r="O368" i="14" s="1"/>
  <c r="C368" i="14"/>
  <c r="D351" i="14"/>
  <c r="L350" i="14"/>
  <c r="M350" i="14" s="1"/>
  <c r="O350" i="14" s="1"/>
  <c r="B350" i="14"/>
  <c r="C350" i="14"/>
  <c r="D333" i="14"/>
  <c r="B332" i="14"/>
  <c r="C332" i="14"/>
  <c r="L332" i="14"/>
  <c r="M332" i="14" s="1"/>
  <c r="O332" i="14" s="1"/>
  <c r="D315" i="14"/>
  <c r="B314" i="14"/>
  <c r="L314" i="14"/>
  <c r="M314" i="14" s="1"/>
  <c r="O314" i="14" s="1"/>
  <c r="C314" i="14"/>
  <c r="D297" i="14"/>
  <c r="B296" i="14"/>
  <c r="L296" i="14"/>
  <c r="M296" i="14" s="1"/>
  <c r="O296" i="14" s="1"/>
  <c r="C296" i="14"/>
  <c r="D279" i="14"/>
  <c r="C278" i="14"/>
  <c r="B278" i="14"/>
  <c r="L278" i="14"/>
  <c r="M278" i="14" s="1"/>
  <c r="O278" i="14" s="1"/>
  <c r="B260" i="14"/>
  <c r="D261" i="14"/>
  <c r="L260" i="14"/>
  <c r="M260" i="14" s="1"/>
  <c r="O260" i="14" s="1"/>
  <c r="C260" i="14"/>
  <c r="D244" i="14"/>
  <c r="B243" i="14"/>
  <c r="L243" i="14"/>
  <c r="M243" i="14" s="1"/>
  <c r="O243" i="14" s="1"/>
  <c r="C243" i="14"/>
  <c r="D235" i="14"/>
  <c r="B234" i="14"/>
  <c r="C234" i="14"/>
  <c r="L234" i="14"/>
  <c r="M234" i="14" s="1"/>
  <c r="O234" i="14" s="1"/>
  <c r="D225" i="14"/>
  <c r="B224" i="14"/>
  <c r="C224" i="14"/>
  <c r="L224" i="14"/>
  <c r="M224" i="14" s="1"/>
  <c r="O224" i="14" s="1"/>
  <c r="D208" i="14"/>
  <c r="B207" i="14"/>
  <c r="C207" i="14"/>
  <c r="L207" i="14"/>
  <c r="M207" i="14" s="1"/>
  <c r="O207" i="14" s="1"/>
  <c r="D189" i="14"/>
  <c r="B188" i="14"/>
  <c r="L188" i="14"/>
  <c r="M188" i="14" s="1"/>
  <c r="O188" i="14" s="1"/>
  <c r="C188" i="14"/>
  <c r="L181" i="14"/>
  <c r="M181" i="14" s="1"/>
  <c r="O181" i="14" s="1"/>
  <c r="C181" i="14"/>
  <c r="B181" i="14"/>
  <c r="D172" i="14"/>
  <c r="L171" i="14"/>
  <c r="M171" i="14" s="1"/>
  <c r="O171" i="14" s="1"/>
  <c r="B171" i="14"/>
  <c r="C171" i="14"/>
  <c r="B222" i="15"/>
  <c r="C222" i="15"/>
  <c r="D223" i="15"/>
  <c r="L222" i="15"/>
  <c r="M222" i="15" s="1"/>
  <c r="O222" i="15" s="1"/>
  <c r="B62" i="15"/>
  <c r="C62" i="15"/>
  <c r="B231" i="15"/>
  <c r="C231" i="15"/>
  <c r="D232" i="15"/>
  <c r="L231" i="15"/>
  <c r="M231" i="15" s="1"/>
  <c r="O231" i="15" s="1"/>
  <c r="L62" i="15"/>
  <c r="M62" i="15" s="1"/>
  <c r="O62" i="15" s="1"/>
  <c r="L163" i="14" l="1"/>
  <c r="M163" i="14" s="1"/>
  <c r="O163" i="14" s="1"/>
  <c r="B163" i="14"/>
  <c r="C163" i="14"/>
  <c r="D154" i="14"/>
  <c r="C153" i="14"/>
  <c r="B153" i="14"/>
  <c r="L153" i="14"/>
  <c r="M153" i="14" s="1"/>
  <c r="O153" i="14" s="1"/>
  <c r="B442" i="14"/>
  <c r="C442" i="14"/>
  <c r="L442" i="14"/>
  <c r="M442" i="14" s="1"/>
  <c r="O442" i="14" s="1"/>
  <c r="C424" i="14"/>
  <c r="B424" i="14"/>
  <c r="L424" i="14"/>
  <c r="M424" i="14" s="1"/>
  <c r="O424" i="14" s="1"/>
  <c r="B406" i="14"/>
  <c r="C406" i="14"/>
  <c r="L406" i="14"/>
  <c r="M406" i="14" s="1"/>
  <c r="O406" i="14" s="1"/>
  <c r="L388" i="14"/>
  <c r="M388" i="14" s="1"/>
  <c r="O388" i="14" s="1"/>
  <c r="B388" i="14"/>
  <c r="C388" i="14"/>
  <c r="B379" i="14"/>
  <c r="C379" i="14"/>
  <c r="L379" i="14"/>
  <c r="M379" i="14" s="1"/>
  <c r="O379" i="14" s="1"/>
  <c r="D370" i="14"/>
  <c r="C369" i="14"/>
  <c r="L369" i="14"/>
  <c r="M369" i="14" s="1"/>
  <c r="O369" i="14" s="1"/>
  <c r="B369" i="14"/>
  <c r="D352" i="14"/>
  <c r="B351" i="14"/>
  <c r="C351" i="14"/>
  <c r="L351" i="14"/>
  <c r="M351" i="14" s="1"/>
  <c r="O351" i="14" s="1"/>
  <c r="D334" i="14"/>
  <c r="C333" i="14"/>
  <c r="B333" i="14"/>
  <c r="L333" i="14"/>
  <c r="M333" i="14" s="1"/>
  <c r="O333" i="14" s="1"/>
  <c r="D316" i="14"/>
  <c r="B315" i="14"/>
  <c r="C315" i="14"/>
  <c r="L315" i="14"/>
  <c r="M315" i="14" s="1"/>
  <c r="O315" i="14" s="1"/>
  <c r="D298" i="14"/>
  <c r="B297" i="14"/>
  <c r="C297" i="14"/>
  <c r="L297" i="14"/>
  <c r="M297" i="14" s="1"/>
  <c r="O297" i="14" s="1"/>
  <c r="D280" i="14"/>
  <c r="B279" i="14"/>
  <c r="C279" i="14"/>
  <c r="L279" i="14"/>
  <c r="M279" i="14" s="1"/>
  <c r="O279" i="14" s="1"/>
  <c r="D262" i="14"/>
  <c r="L261" i="14"/>
  <c r="M261" i="14" s="1"/>
  <c r="O261" i="14" s="1"/>
  <c r="B261" i="14"/>
  <c r="C261" i="14"/>
  <c r="C244" i="14"/>
  <c r="L244" i="14"/>
  <c r="M244" i="14" s="1"/>
  <c r="O244" i="14" s="1"/>
  <c r="B244" i="14"/>
  <c r="B235" i="14"/>
  <c r="C235" i="14"/>
  <c r="L235" i="14"/>
  <c r="M235" i="14" s="1"/>
  <c r="O235" i="14" s="1"/>
  <c r="D226" i="14"/>
  <c r="B225" i="14"/>
  <c r="L225" i="14"/>
  <c r="M225" i="14" s="1"/>
  <c r="O225" i="14" s="1"/>
  <c r="C225" i="14"/>
  <c r="B208" i="14"/>
  <c r="C208" i="14"/>
  <c r="L208" i="14"/>
  <c r="M208" i="14" s="1"/>
  <c r="O208" i="14" s="1"/>
  <c r="D190" i="14"/>
  <c r="B3" i="20" s="1"/>
  <c r="B189" i="14"/>
  <c r="L189" i="14"/>
  <c r="M189" i="14" s="1"/>
  <c r="O189" i="14" s="1"/>
  <c r="C189" i="14"/>
  <c r="C172" i="14"/>
  <c r="B172" i="14"/>
  <c r="L172" i="14"/>
  <c r="M172" i="14" s="1"/>
  <c r="O172" i="14" s="1"/>
  <c r="B22" i="20"/>
  <c r="B6" i="20"/>
  <c r="C223" i="15"/>
  <c r="B223" i="15"/>
  <c r="D224" i="15"/>
  <c r="L223" i="15"/>
  <c r="M223" i="15" s="1"/>
  <c r="O223" i="15" s="1"/>
  <c r="B232" i="15"/>
  <c r="C232" i="15"/>
  <c r="D233" i="15"/>
  <c r="L232" i="15"/>
  <c r="M232" i="15" s="1"/>
  <c r="O232" i="15" s="1"/>
  <c r="C22" i="20"/>
  <c r="C26" i="20"/>
  <c r="C10" i="20"/>
  <c r="C18" i="20"/>
  <c r="C6" i="20"/>
  <c r="C15" i="20"/>
  <c r="C12" i="20"/>
  <c r="C19" i="20"/>
  <c r="C11" i="20"/>
  <c r="C13" i="20"/>
  <c r="C24" i="20"/>
  <c r="C16" i="20"/>
  <c r="C9" i="20"/>
  <c r="C23" i="20"/>
  <c r="B2" i="20" l="1"/>
  <c r="B154" i="14"/>
  <c r="L154" i="14"/>
  <c r="M154" i="14" s="1"/>
  <c r="O154" i="14" s="1"/>
  <c r="C154" i="14"/>
  <c r="B370" i="14"/>
  <c r="C370" i="14"/>
  <c r="L370" i="14"/>
  <c r="M370" i="14" s="1"/>
  <c r="O370" i="14" s="1"/>
  <c r="L352" i="14"/>
  <c r="M352" i="14" s="1"/>
  <c r="O352" i="14" s="1"/>
  <c r="B352" i="14"/>
  <c r="C352" i="14"/>
  <c r="L334" i="14"/>
  <c r="M334" i="14" s="1"/>
  <c r="O334" i="14" s="1"/>
  <c r="B334" i="14"/>
  <c r="C334" i="14"/>
  <c r="C316" i="14"/>
  <c r="L316" i="14"/>
  <c r="M316" i="14" s="1"/>
  <c r="O316" i="14" s="1"/>
  <c r="B316" i="14"/>
  <c r="B298" i="14"/>
  <c r="C298" i="14"/>
  <c r="L298" i="14"/>
  <c r="M298" i="14" s="1"/>
  <c r="O298" i="14" s="1"/>
  <c r="B280" i="14"/>
  <c r="C280" i="14"/>
  <c r="L280" i="14"/>
  <c r="M280" i="14" s="1"/>
  <c r="O280" i="14" s="1"/>
  <c r="L262" i="14"/>
  <c r="M262" i="14" s="1"/>
  <c r="O262" i="14" s="1"/>
  <c r="B262" i="14"/>
  <c r="C262" i="14"/>
  <c r="B226" i="14"/>
  <c r="C226" i="14"/>
  <c r="L226" i="14"/>
  <c r="M226" i="14" s="1"/>
  <c r="O226" i="14" s="1"/>
  <c r="C190" i="14"/>
  <c r="L190" i="14"/>
  <c r="M190" i="14" s="1"/>
  <c r="O190" i="14" s="1"/>
  <c r="B190" i="14"/>
  <c r="B21" i="20"/>
  <c r="B29" i="20"/>
  <c r="B5" i="20"/>
  <c r="B24" i="20"/>
  <c r="F24" i="20" s="1"/>
  <c r="B27" i="20"/>
  <c r="B28" i="20"/>
  <c r="B9" i="20"/>
  <c r="F9" i="20" s="1"/>
  <c r="B23" i="20"/>
  <c r="F23" i="20" s="1"/>
  <c r="B12" i="20"/>
  <c r="F12" i="20" s="1"/>
  <c r="B15" i="20"/>
  <c r="F15" i="20" s="1"/>
  <c r="B17" i="20"/>
  <c r="B16" i="20"/>
  <c r="F16" i="20" s="1"/>
  <c r="B20" i="20"/>
  <c r="B18" i="20"/>
  <c r="F18" i="20" s="1"/>
  <c r="B13" i="20"/>
  <c r="F13" i="20" s="1"/>
  <c r="B25" i="20"/>
  <c r="B26" i="20"/>
  <c r="F26" i="20" s="1"/>
  <c r="B4" i="20"/>
  <c r="B7" i="20"/>
  <c r="B8" i="20"/>
  <c r="B10" i="20"/>
  <c r="F10" i="20" s="1"/>
  <c r="B19" i="20"/>
  <c r="F19" i="20" s="1"/>
  <c r="B11" i="20"/>
  <c r="F11" i="20" s="1"/>
  <c r="B14" i="20"/>
  <c r="F6" i="20"/>
  <c r="F22" i="20"/>
  <c r="C20" i="20"/>
  <c r="L224" i="15"/>
  <c r="M224" i="15" s="1"/>
  <c r="O224" i="15" s="1"/>
  <c r="B224" i="15"/>
  <c r="C224" i="15"/>
  <c r="C17" i="20"/>
  <c r="C7" i="20"/>
  <c r="C21" i="20"/>
  <c r="C27" i="20"/>
  <c r="C28" i="20"/>
  <c r="C3" i="20"/>
  <c r="F3" i="20" s="1"/>
  <c r="C25" i="20"/>
  <c r="L233" i="15"/>
  <c r="M233" i="15" s="1"/>
  <c r="O233" i="15" s="1"/>
  <c r="C2" i="20" s="1"/>
  <c r="B233" i="15"/>
  <c r="C233" i="15"/>
  <c r="C29" i="20"/>
  <c r="C5" i="20"/>
  <c r="C8" i="20"/>
  <c r="F2" i="20" l="1"/>
  <c r="F17" i="20"/>
  <c r="B30" i="20"/>
  <c r="F5" i="20"/>
  <c r="F21" i="20"/>
  <c r="F20" i="20"/>
  <c r="F28" i="20"/>
  <c r="F27" i="20"/>
  <c r="F7" i="20"/>
  <c r="F29" i="20"/>
  <c r="F8" i="20"/>
  <c r="F25" i="20"/>
  <c r="C14" i="20"/>
  <c r="F14" i="20" s="1"/>
  <c r="C4" i="20"/>
  <c r="F4" i="20" l="1"/>
  <c r="F30" i="20" s="1"/>
  <c r="C30"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<sst xmlns="http://schemas.openxmlformats.org/spreadsheetml/2006/main" count="7169" uniqueCount="221">
  <si>
    <t>N. RIGA</t>
  </si>
  <si>
    <t>PAESE EMERGENTE</t>
  </si>
  <si>
    <t>AREA GEOGRAFICA OMOGENEA</t>
  </si>
  <si>
    <t>PAESE TERZO</t>
  </si>
  <si>
    <t>N. MISSIONE</t>
  </si>
  <si>
    <t>MISSIONE/INCOMING</t>
  </si>
  <si>
    <t>ATTIVITA' RICHIESTA GENERICA</t>
  </si>
  <si>
    <t>VOCE DI SPESA RICHIESTA</t>
  </si>
  <si>
    <t>PREVENTIVO OBBLIGATORIO SI/NO</t>
  </si>
  <si>
    <t>MASSIMALE</t>
  </si>
  <si>
    <t>COSTO UNITARIO</t>
  </si>
  <si>
    <t>QUANTITA' RICHIESTA</t>
  </si>
  <si>
    <t>TOTALE RICHIESTO</t>
  </si>
  <si>
    <t>MESE</t>
  </si>
  <si>
    <t>DATA ESATTA</t>
  </si>
  <si>
    <t>LUOGO DI SVOLGIMENTO</t>
  </si>
  <si>
    <t>NOME EVENTO</t>
  </si>
  <si>
    <t>NOME FORNITORE</t>
  </si>
  <si>
    <t>SELEZIONARE PAESE</t>
  </si>
  <si>
    <t>/</t>
  </si>
  <si>
    <t>SELEZIONARE VOCE DI SPESA</t>
  </si>
  <si>
    <t>NO</t>
  </si>
  <si>
    <t>SELEZIONARE COSTO UNITARIO</t>
  </si>
  <si>
    <t>SELEZIONE MESE ATTIVITA'</t>
  </si>
  <si>
    <t>SELEZIONARE SI/NO</t>
  </si>
  <si>
    <t>Spese di organizzazione degustazione/evento in loco (ESTERO)</t>
  </si>
  <si>
    <t>Spese di spedizione e sdoganamento (vino)</t>
  </si>
  <si>
    <t>SI</t>
  </si>
  <si>
    <t>Spese di organizzazione degustazione/evento in loco (INCOMING)</t>
  </si>
  <si>
    <t>Spese di organizzazione videodegustazione/evento ONLINE</t>
  </si>
  <si>
    <t>SI (1 PER USA - CANADA- CINA - REGNO UNITO - SVIZZERA), (3 ALTRI PAESI)</t>
  </si>
  <si>
    <t>Spese di spedizione e sdoganamento (materiale)</t>
  </si>
  <si>
    <t>TRASFERTE</t>
  </si>
  <si>
    <t>GENERICA</t>
  </si>
  <si>
    <t>Viaggio (A/R)</t>
  </si>
  <si>
    <t>Viaggio (interno)</t>
  </si>
  <si>
    <t>Alloggio</t>
  </si>
  <si>
    <t>Vitto (INSERIRE ANCHE PASTI CON OPERATORE)</t>
  </si>
  <si>
    <t>Trasporto locale</t>
  </si>
  <si>
    <t>SI (1)</t>
  </si>
  <si>
    <t>INCOMING</t>
  </si>
  <si>
    <t>ATTIVITA' RICHIESTA FIERISTICA</t>
  </si>
  <si>
    <t>NOME FIERA (MENU A TENDINA)</t>
  </si>
  <si>
    <t>NOME FIERA (QUANDO SI E' SCELTO ALTRO)</t>
  </si>
  <si>
    <t>NOME FIERA</t>
  </si>
  <si>
    <t>FIERISTICA</t>
  </si>
  <si>
    <t>SELEZIONARE NOME FIERA</t>
  </si>
  <si>
    <t>Quota di partecipazione eventi in loco</t>
  </si>
  <si>
    <t>SI (QUOTA D'ADESIONE) O (ULTIMA FATTURA RICEVUTA)</t>
  </si>
  <si>
    <t>Altro (specificare nome fiera nella colonna successiva)</t>
  </si>
  <si>
    <t>Quota di partecipazione eventi in loco (Foodex)   B1</t>
  </si>
  <si>
    <t>Quota di partecipazione eventi in loco (Vinexpo)   B1</t>
  </si>
  <si>
    <t>Quota di partecipazione eventi in loco (Vinitaly)   B1</t>
  </si>
  <si>
    <t>Quota di partecipazione eventi in loco (100 terroir wine ries of Italy)  B2</t>
  </si>
  <si>
    <t>Quota di partecipazione eventi in loco (Bello vino)  B2</t>
  </si>
  <si>
    <t>Quota di partecipazione eventi in loco (BORSA VINI )  B2</t>
  </si>
  <si>
    <t>Quota di partecipazione eventi in loco (Decanter Fine Wine event)  B2</t>
  </si>
  <si>
    <t>Quota di partecipazione eventi in loco (Expovina)  B2</t>
  </si>
  <si>
    <t>Quota di partecipazione eventi in loco (GAMBERO ROSSO WORLD TOUR)  B2</t>
  </si>
  <si>
    <t>Quota di partecipazione eventi in loco (Grandi degustazioni in Canada)  B2</t>
  </si>
  <si>
    <t>Quota di partecipazione eventi in loco (Great Wines of The World)  B2</t>
  </si>
  <si>
    <t>Quota di partecipazione eventi in loco (I LOVE ITALIAN BRASILE)  B2</t>
  </si>
  <si>
    <t>Quota di partecipazione eventi in loco (ICE 2026)  B2</t>
  </si>
  <si>
    <t>Quota di partecipazione eventi in loco (Prowine)  B2</t>
  </si>
  <si>
    <t>Quota di partecipazione eventi in loco (Qine Expo)  B2</t>
  </si>
  <si>
    <t>Quota di partecipazione eventi in loco (Slow Wine Tour)  B2</t>
  </si>
  <si>
    <t>Quota di partecipazione eventi in loco (Top Italian Wines Roadshow)  B2</t>
  </si>
  <si>
    <t>Quota di partecipazione eventi in loco (Tre Bicchieri)  B2</t>
  </si>
  <si>
    <t>Quota di partecipazione eventi in loco (Vini D'Italia)  B2</t>
  </si>
  <si>
    <t>Quota di partecipazione eventi in loco (Vinous)  B2</t>
  </si>
  <si>
    <t>Quota di partecipazione eventi in loco (wine Experience)  B2</t>
  </si>
  <si>
    <t>Quota di partecipazione eventi in loco (Wine Spectator Grand Tour)  B2</t>
  </si>
  <si>
    <t>Quota di partecipazione eventi in loco (Wine to Asia)  B2</t>
  </si>
  <si>
    <t>Quota di partecipazione eventi in loco (Nebbiolo Day)  B2</t>
  </si>
  <si>
    <t/>
  </si>
  <si>
    <t>ATTIVITA' RICHIESTA (GENERICA-FIERISTICA)</t>
  </si>
  <si>
    <r>
      <t xml:space="preserve">SOLO PER MATERIALE PROMO 
NOME FIERA </t>
    </r>
    <r>
      <rPr>
        <b/>
        <u/>
        <sz val="11"/>
        <color theme="1"/>
        <rFont val="Aptos Narrow"/>
        <family val="2"/>
        <scheme val="minor"/>
      </rPr>
      <t>NON NECESSARIO IN ATTIVITA' GENERICA</t>
    </r>
    <r>
      <rPr>
        <b/>
        <sz val="11"/>
        <color theme="1"/>
        <rFont val="Aptos Narrow"/>
        <family val="2"/>
        <scheme val="minor"/>
      </rPr>
      <t xml:space="preserve"> (MENU A TENDINA)</t>
    </r>
  </si>
  <si>
    <t>NOME EVENTO/FIERA</t>
  </si>
  <si>
    <t>SELEZIONARE MATERIALE PROMOZIONALE</t>
  </si>
  <si>
    <t>DA DEFINIRE SUCCESSIVAMENTE</t>
  </si>
  <si>
    <t>SELEZIONARE CONTESTO UTILIZZO MATERIALE</t>
  </si>
  <si>
    <t>Progettazione grafica e produzione dei materiali informativi (brochure)</t>
  </si>
  <si>
    <t>Produzione e personalizzazione gadget: bicchieri serigrafati</t>
  </si>
  <si>
    <t>Produzione e personalizzazione gadget: borse piccole</t>
  </si>
  <si>
    <t>Produzione e personalizzazione gadget: cavatappi</t>
  </si>
  <si>
    <t>Produzione e personalizzazione gadget: drop stop</t>
  </si>
  <si>
    <t>Produzione e personalizzazione gadget: espositori</t>
  </si>
  <si>
    <t>Produzione e personalizzazione gadget: folder</t>
  </si>
  <si>
    <t>Produzione e personalizzazione gadget: grembiuli</t>
  </si>
  <si>
    <t>Produzione e personalizzazione gadget: ice buckets</t>
  </si>
  <si>
    <t>Produzione e personalizzazione gadget: magliette</t>
  </si>
  <si>
    <t>Produzione e personalizzazione gadget: sottobicchieri</t>
  </si>
  <si>
    <t>Produzione e personalizzazione gadget: tappi salvavino</t>
  </si>
  <si>
    <t>Produzione roll up</t>
  </si>
  <si>
    <t>Produzione e personalizzazione gadget: berretti</t>
  </si>
  <si>
    <t>Redazione e diffusione di comunicati stampa</t>
  </si>
  <si>
    <t>DIGITALE</t>
  </si>
  <si>
    <t>Pubblicità a mezzo stampa</t>
  </si>
  <si>
    <t>Produzione video</t>
  </si>
  <si>
    <t>Pubblicità sui social media (A CAMPAGNA)</t>
  </si>
  <si>
    <t>ATTIVITA' RICHIESTA (DIGITALE- GENERICA)</t>
  </si>
  <si>
    <t>NOME GDO/MONOPOLIO</t>
  </si>
  <si>
    <t>SI (CONTRATTO CON GDO/HORECA/MONOPOLIO)</t>
  </si>
  <si>
    <t>Promozione Monopolio</t>
  </si>
  <si>
    <t>Esposizione preferenziale</t>
  </si>
  <si>
    <t>PAESI</t>
  </si>
  <si>
    <t>1.DEG-INCOMING-TRASFERTE-SPED</t>
  </si>
  <si>
    <t>2.FIERE - TRASFERTE - SPED</t>
  </si>
  <si>
    <t>3.MAT-VIDEO-SOCIAL-RIVISTA</t>
  </si>
  <si>
    <t>4.MONOPOLIO-ESP. PREFERENZIALE</t>
  </si>
  <si>
    <t>TOTALE</t>
  </si>
  <si>
    <t>USA</t>
  </si>
  <si>
    <t>REGNO UNITO</t>
  </si>
  <si>
    <t>SVIZZERA</t>
  </si>
  <si>
    <t>CINA</t>
  </si>
  <si>
    <t>CANADA</t>
  </si>
  <si>
    <t>NORVEGIA</t>
  </si>
  <si>
    <t>GIAPPONE</t>
  </si>
  <si>
    <t>FEDERAZIONE RUSSA</t>
  </si>
  <si>
    <t>COREA DEL SUD</t>
  </si>
  <si>
    <t>BRASILE</t>
  </si>
  <si>
    <t>AUSTRALIA</t>
  </si>
  <si>
    <t>VIETNAM</t>
  </si>
  <si>
    <t>THAILANDIA (EX SIAM)</t>
  </si>
  <si>
    <t>TAIWAN</t>
  </si>
  <si>
    <t>SRI LANKA</t>
  </si>
  <si>
    <t>SINGAPORE</t>
  </si>
  <si>
    <t>REPUBBLICA DELL'INDIA</t>
  </si>
  <si>
    <t>NEPAL</t>
  </si>
  <si>
    <t>MYANMAR (EX BIRMANIA)</t>
  </si>
  <si>
    <t>MAURITIUS</t>
  </si>
  <si>
    <t>MALESIA</t>
  </si>
  <si>
    <t>MALDIVE</t>
  </si>
  <si>
    <t>LAOS</t>
  </si>
  <si>
    <t>INDONESIA</t>
  </si>
  <si>
    <t>FILIPPINE</t>
  </si>
  <si>
    <t>CAMBOGIA</t>
  </si>
  <si>
    <t>QATAR</t>
  </si>
  <si>
    <t>EMIRATI ARABI UNITI</t>
  </si>
  <si>
    <t>Voce di spesa</t>
  </si>
  <si>
    <t>Paese</t>
  </si>
  <si>
    <t>Somma di Costo di riferimento</t>
  </si>
  <si>
    <t>Affitto area</t>
  </si>
  <si>
    <t>Affitto sala</t>
  </si>
  <si>
    <t>Allestimento sala/spazio espositivo</t>
  </si>
  <si>
    <t>Catering e ospitalità - gala lunch o dinner</t>
  </si>
  <si>
    <t>Catering e ospitalità - light lunch o dinner</t>
  </si>
  <si>
    <t>Consulenza di marketing - junior</t>
  </si>
  <si>
    <t>Consulenza di marketing - manager</t>
  </si>
  <si>
    <t>Consulenza di marketing - senior</t>
  </si>
  <si>
    <t>Consulenza tecnica/legale/amministrativa - junior</t>
  </si>
  <si>
    <t>Consulenza tecnica/legale/amministrativa - senior</t>
  </si>
  <si>
    <t>Costi di promozione dell'evento</t>
  </si>
  <si>
    <t>Hostess/Steward</t>
  </si>
  <si>
    <t>Noleggio attrezzature</t>
  </si>
  <si>
    <t>Produzione audio/video/foto</t>
  </si>
  <si>
    <t>Produzione e personalizzazione gadget: box e scatole (in cartone e in legno)</t>
  </si>
  <si>
    <t>Produzione e personalizzazione gadget: cartoline</t>
  </si>
  <si>
    <t>Produzione e personalizzazione gadget: libri</t>
  </si>
  <si>
    <t>Progettazione grafica e produzione
dei materiali informativi</t>
  </si>
  <si>
    <t>Progettazione grafica piattaforma online</t>
  </si>
  <si>
    <t>Progettazione piattaforma online</t>
  </si>
  <si>
    <t>Pubblicità - Affissioni indoor</t>
  </si>
  <si>
    <t>Pubblicità - Affissioni su mezzi di trasporto/per strada</t>
  </si>
  <si>
    <t>Pubblicità a mezzo radiofonico su radio tradizionali e/o web radio</t>
  </si>
  <si>
    <t>Pubblicità sui social media</t>
  </si>
  <si>
    <t>Pubblicità web</t>
  </si>
  <si>
    <t>Referenziamento prodotti</t>
  </si>
  <si>
    <t>Selezione operatori</t>
  </si>
  <si>
    <t>Sommelier</t>
  </si>
  <si>
    <t>Spese agenzia di pubbliche relazioni</t>
  </si>
  <si>
    <t>Spese di organizzazione degustazione/evento in loco</t>
  </si>
  <si>
    <t>Spese di organizzazione videodegustazione/evento online</t>
  </si>
  <si>
    <t>Traduzione di testi</t>
  </si>
  <si>
    <t>Valutazione dei risultati delle azioni di informazione e promozione</t>
  </si>
  <si>
    <t>DEGUSTAZIONI / WINE-TASTING / GALA DINNER / EVENTI</t>
  </si>
  <si>
    <t>SERVIZIO ORGANIZZAZIONE INCOMING</t>
  </si>
  <si>
    <t>PROMOZIONE PRESSO MONOPOLIO</t>
  </si>
  <si>
    <t>PROMOZIONE PRESSO PUNTI VENDITA, GDO e HO.RE.CA.</t>
  </si>
  <si>
    <t>COSTI SPEDIZIONE VINO (A BT)</t>
  </si>
  <si>
    <t>COSTI SPEDIZIONE MATERIALE PROMOZIONALE (COSTO AL KG)</t>
  </si>
  <si>
    <t>QUOTA DI PARTECIPAZIONE A MANIFESTAZIONI FIERISTICHE</t>
  </si>
  <si>
    <t>GESTIONE SOCIAL NETWORK (COSTO RIFERITO AD OGNI SOCIAL PER MESE)</t>
  </si>
  <si>
    <t>PRODUZIONE VIDEO PROMOZIONALE</t>
  </si>
  <si>
    <t>REDAZIONE E DIFFUSIONE DI COMUNICATI STAMPA</t>
  </si>
  <si>
    <t>INSERIMENTO CATALOGO IMPORTATORE/DISTRIBUTORE</t>
  </si>
  <si>
    <t>REDAZIONE E PUBBLICAZIONE DI EDITORIALI/PUBBLIREDAZIONALI</t>
  </si>
  <si>
    <t>WEBINAR ONLINE</t>
  </si>
  <si>
    <t>b2 b1</t>
  </si>
  <si>
    <t>tendina</t>
  </si>
  <si>
    <t xml:space="preserve">senza massimale </t>
  </si>
  <si>
    <t>TENDINA</t>
  </si>
  <si>
    <t>libero</t>
  </si>
  <si>
    <t>REGIONE</t>
  </si>
  <si>
    <t>ASSOCIAZIONE/CONSORZIO OCM 24_25</t>
  </si>
  <si>
    <t>AZIONE</t>
  </si>
  <si>
    <t>SUBAZIONE</t>
  </si>
  <si>
    <t>AZIENDA</t>
  </si>
  <si>
    <t>ATTIVITA' RICHIESTA (DIGITALE - FIERISTICA - GENERICA)</t>
  </si>
  <si>
    <t>NOME FIERA - EVENTO RILEVANZA INTERNAZIONE - EDITORIALI - MONOPOLIO - GDO/HORECA - SOCIAL</t>
  </si>
  <si>
    <t>OTTOBRE 2025 (DAL 16/10/2025)</t>
  </si>
  <si>
    <t>MATERIALE PROMOZIONALE TANGIBILE (GADGET)</t>
  </si>
  <si>
    <t>MASSIMALE MATERIALI</t>
  </si>
  <si>
    <t>MENU A DISCESA CONDIZIONATO DA ATTIVITA' RICHIESTA (DIGITALE - FIERISTICA - GENERICA)</t>
  </si>
  <si>
    <t>Spese di organizzazione degustazione/evento in loco (all'estero)</t>
  </si>
  <si>
    <t>Spese di organizzazione degustazione/evento in loco (incoming)</t>
  </si>
  <si>
    <t>Promozione presso monopolio</t>
  </si>
  <si>
    <t>SELEZIONE TIPOLOGIA ATTIVITA'</t>
  </si>
  <si>
    <t>OTTOBRE 2026 (DAL 16/10/2026)</t>
  </si>
  <si>
    <t>NOVEMBRE 2026</t>
  </si>
  <si>
    <t>DICEMBRE 2026</t>
  </si>
  <si>
    <t>GENNAIO 2027</t>
  </si>
  <si>
    <t>FEBBRAIO 2027</t>
  </si>
  <si>
    <t>MARZO 2027</t>
  </si>
  <si>
    <t>APRILE 2027</t>
  </si>
  <si>
    <t>MAGGIO 2027</t>
  </si>
  <si>
    <t>GIUGNO 2027</t>
  </si>
  <si>
    <t>LUGLIO 2027</t>
  </si>
  <si>
    <t>AGOSTO 2027</t>
  </si>
  <si>
    <t>SETTEMBRE 2027</t>
  </si>
  <si>
    <t>OTTOBRE 2027 (FINO AL 15/10/2027)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</si>
</sst>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7">
    <font>
      <sz val="11"/>
      <color theme="1"/>
      <name val="Aptos Narrow"/>
      <family val="2"/>
      <scheme val="minor"/>
    </font>
    <font>
      <b/>
      <sz val="11"/>
      <color theme="1"/>
      <name val="Aptos Narrow"/>
      <family val="2"/>
      <scheme val="minor"/>
    </font>
    <font>
      <b/>
      <sz val="11"/>
      <color theme="1"/>
      <name val="Arial"/>
      <family val="2"/>
    </font>
    <font>
      <sz val="11"/>
      <color theme="1"/>
      <name val="Arial"/>
      <family val="2"/>
    </font>
    <font>
      <sz val="11"/>
      <color theme="1"/>
      <name val="Aptos Narrow"/>
      <family val="2"/>
      <scheme val="minor"/>
    </font>
    <font>
      <sz val="11"/>
      <name val="Aptos Narrow"/>
      <family val="2"/>
      <scheme val="minor"/>
    </font>
    <font>
      <b/>
      <u/>
      <sz val="11"/>
      <color theme="1"/>
      <name val="Aptos Narrow"/>
      <family val="2"/>
      <scheme val="minor"/>
    </font>
  </fonts>
  <fills count="22">
    <fill>
      <patternFill patternType="none"/>
    </fill>
    <fill>
      <patternFill patternType="gray125"/>
    </fill>
    <fill>
      <patternFill patternType="solid">
        <fgColor rgb="FFA64D79"/>
        <bgColor indexed="64"/>
      </patternFill>
    </fill>
    <fill>
      <patternFill patternType="solid">
        <fgColor rgb="FF9900FF"/>
        <bgColor indexed="64"/>
      </patternFill>
    </fill>
    <fill>
      <patternFill patternType="solid">
        <fgColor rgb="FFEAD1DC"/>
        <bgColor indexed="64"/>
      </patternFill>
    </fill>
    <fill>
      <patternFill patternType="solid">
        <fgColor rgb="FFFF00FF"/>
        <bgColor indexed="64"/>
      </patternFill>
    </fill>
    <fill>
      <patternFill patternType="solid">
        <fgColor rgb="FFF2F2F2"/>
        <bgColor indexed="64"/>
      </patternFill>
    </fill>
    <fill>
      <patternFill patternType="solid">
        <fgColor rgb="FFFFFFFF"/>
        <bgColor indexed="64"/>
      </patternFill>
    </fill>
    <fill>
      <patternFill patternType="solid">
        <fgColor rgb="FFC1E4F5"/>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CCFF"/>
        <bgColor indexed="64"/>
      </patternFill>
    </fill>
    <fill>
      <patternFill patternType="solid">
        <fgColor theme="7" tint="0.79998168889431442"/>
        <bgColor indexed="64"/>
      </patternFill>
    </fill>
    <fill>
      <patternFill patternType="solid">
        <fgColor theme="2"/>
        <bgColor indexed="64"/>
      </patternFill>
    </fill>
  </fills>
  <borders count="43">
    <border>
      <left/>
      <right/>
      <top/>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bottom/>
      <diagonal/>
    </border>
    <border>
      <left style="medium">
        <color rgb="FFCCCCCC"/>
      </left>
      <right style="medium">
        <color rgb="FF000000"/>
      </right>
      <top style="medium">
        <color rgb="FFCCCCCC"/>
      </top>
      <bottom style="medium">
        <color rgb="FFCCCCCC"/>
      </bottom>
      <diagonal/>
    </border>
    <border>
      <left style="thick">
        <color rgb="FF000000"/>
      </left>
      <right style="medium">
        <color rgb="FFCCCCCC"/>
      </right>
      <top style="medium">
        <color rgb="FFCCCCCC"/>
      </top>
      <bottom style="medium">
        <color rgb="FFCCCCCC"/>
      </bottom>
      <diagonal/>
    </border>
    <border>
      <left style="thick">
        <color rgb="FF000000"/>
      </left>
      <right style="thick">
        <color rgb="FF000000"/>
      </right>
      <top style="thick">
        <color rgb="FF000000"/>
      </top>
      <bottom style="medium">
        <color rgb="FF000000"/>
      </bottom>
      <diagonal/>
    </border>
    <border>
      <left style="medium">
        <color rgb="FFCCCCCC"/>
      </left>
      <right style="thick">
        <color rgb="FF000000"/>
      </right>
      <top style="thick">
        <color rgb="FF000000"/>
      </top>
      <bottom style="medium">
        <color rgb="FF000000"/>
      </bottom>
      <diagonal/>
    </border>
    <border>
      <left style="thick">
        <color rgb="FF000000"/>
      </left>
      <right style="thick">
        <color rgb="FF000000"/>
      </right>
      <top style="medium">
        <color rgb="FFCCCCCC"/>
      </top>
      <bottom style="medium">
        <color rgb="FF000000"/>
      </bottom>
      <diagonal/>
    </border>
    <border>
      <left style="medium">
        <color rgb="FFCCCCCC"/>
      </left>
      <right style="thick">
        <color rgb="FF000000"/>
      </right>
      <top style="medium">
        <color rgb="FFCCCCCC"/>
      </top>
      <bottom style="medium">
        <color rgb="FF000000"/>
      </bottom>
      <diagonal/>
    </border>
    <border>
      <left style="thin">
        <color indexed="64"/>
      </left>
      <right style="thin">
        <color indexed="64"/>
      </right>
      <top style="thin">
        <color indexed="64"/>
      </top>
      <bottom style="thin">
        <color indexed="64"/>
      </bottom>
      <diagonal/>
    </border>
    <border>
      <left style="medium">
        <color rgb="FF000000"/>
      </left>
      <right/>
      <top style="thick">
        <color rgb="FF000000"/>
      </top>
      <bottom style="medium">
        <color rgb="FF000000"/>
      </bottom>
      <diagonal/>
    </border>
    <border>
      <left/>
      <right style="thick">
        <color rgb="FF000000"/>
      </right>
      <top style="thick">
        <color rgb="FF000000"/>
      </top>
      <bottom style="medium">
        <color rgb="FF000000"/>
      </bottom>
      <diagonal/>
    </border>
    <border>
      <left/>
      <right style="thick">
        <color rgb="FF000000"/>
      </right>
      <top style="medium">
        <color rgb="FFCCCCCC"/>
      </top>
      <bottom style="medium">
        <color rgb="FF000000"/>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s>
  <cellStyleXfs count="3">
    <xf numFmtId="0" fontId="0" fillId="0" borderId="0"/>
    <xf numFmtId="44" fontId="4" fillId="0" borderId="0" applyFont="0" applyFill="0" applyBorder="0" applyAlignment="0" applyProtection="0"/>
    <xf numFmtId="9" fontId="4" fillId="0" borderId="0" applyFont="0" applyFill="0" applyBorder="0" applyAlignment="0" applyProtection="0"/>
  </cellStyleXfs>
  <cellXfs count="249">
    <xf numFmtId="0" fontId="0" fillId="0" borderId="0" xfId="0"/>
    <xf numFmtId="0" fontId="2"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0" fillId="6" borderId="1" xfId="0" applyFill="1" applyBorder="1" applyAlignment="1">
      <alignment horizontal="center" vertical="center" wrapText="1"/>
    </xf>
    <xf numFmtId="0" fontId="3" fillId="6" borderId="1" xfId="0" applyFont="1" applyFill="1" applyBorder="1" applyAlignment="1">
      <alignment horizontal="center" vertical="center" wrapText="1"/>
    </xf>
    <xf numFmtId="0" fontId="0" fillId="7" borderId="1" xfId="0"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0" fillId="0" borderId="0" xfId="0" applyAlignment="1">
      <alignment wrapText="1"/>
    </xf>
    <xf numFmtId="0" fontId="0" fillId="0" borderId="1" xfId="0" applyBorder="1" applyAlignment="1">
      <alignment horizontal="center" vertical="center" wrapText="1"/>
    </xf>
    <xf numFmtId="0" fontId="0" fillId="6" borderId="0" xfId="0" applyFill="1" applyAlignment="1">
      <alignment horizontal="center" vertical="center" wrapText="1"/>
    </xf>
    <xf numFmtId="0" fontId="0" fillId="7" borderId="0" xfId="0" applyFill="1" applyAlignment="1">
      <alignment horizontal="center" vertical="center" wrapText="1"/>
    </xf>
    <xf numFmtId="0" fontId="0" fillId="0" borderId="0" xfId="0" applyAlignment="1">
      <alignment horizontal="center" vertical="center" wrapText="1"/>
    </xf>
    <xf numFmtId="0" fontId="3" fillId="0" borderId="4" xfId="0" applyFont="1" applyBorder="1" applyAlignment="1">
      <alignment horizontal="center" vertical="center" wrapText="1"/>
    </xf>
    <xf numFmtId="0" fontId="0" fillId="0" borderId="4" xfId="0" applyBorder="1" applyAlignment="1">
      <alignment horizontal="right" wrapText="1"/>
    </xf>
    <xf numFmtId="0" fontId="0" fillId="8" borderId="5" xfId="0" applyFill="1" applyBorder="1" applyAlignment="1">
      <alignment horizontal="center" vertical="center" wrapText="1"/>
    </xf>
    <xf numFmtId="0" fontId="0" fillId="8" borderId="6" xfId="0" applyFill="1" applyBorder="1" applyAlignment="1">
      <alignment horizontal="center" vertic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3" fillId="0" borderId="7" xfId="0" applyFont="1" applyBorder="1" applyAlignment="1">
      <alignment horizontal="center" vertical="center" wrapText="1"/>
    </xf>
    <xf numFmtId="0" fontId="0" fillId="0" borderId="8" xfId="0" applyBorder="1" applyAlignment="1">
      <alignment vertical="center" wrapText="1"/>
    </xf>
    <xf numFmtId="0" fontId="3" fillId="0" borderId="8" xfId="0" applyFont="1" applyBorder="1" applyAlignment="1">
      <alignment horizontal="center" vertical="center" wrapText="1"/>
    </xf>
    <xf numFmtId="0" fontId="0" fillId="0" borderId="7" xfId="0" applyBorder="1" applyAlignment="1">
      <alignment vertical="center" wrapText="1"/>
    </xf>
    <xf numFmtId="0" fontId="3" fillId="9" borderId="7" xfId="0" applyFont="1" applyFill="1" applyBorder="1" applyAlignment="1">
      <alignment horizontal="center" wrapText="1"/>
    </xf>
    <xf numFmtId="0" fontId="0" fillId="9" borderId="7" xfId="0" applyFill="1" applyBorder="1" applyAlignment="1">
      <alignment horizontal="center" vertical="center" wrapText="1"/>
    </xf>
    <xf numFmtId="0" fontId="3" fillId="9" borderId="7" xfId="0" applyFont="1" applyFill="1" applyBorder="1" applyAlignment="1">
      <alignment horizontal="center" vertical="center" wrapText="1"/>
    </xf>
    <xf numFmtId="0" fontId="0" fillId="10" borderId="7" xfId="0" applyFill="1" applyBorder="1" applyAlignment="1">
      <alignment horizontal="center" vertical="center" wrapText="1"/>
    </xf>
    <xf numFmtId="0" fontId="3" fillId="9" borderId="8" xfId="0" applyFont="1" applyFill="1" applyBorder="1" applyAlignment="1">
      <alignment horizontal="center" wrapText="1"/>
    </xf>
    <xf numFmtId="0" fontId="0" fillId="10" borderId="8" xfId="0" applyFill="1" applyBorder="1" applyAlignment="1">
      <alignment horizontal="center" vertical="center" wrapText="1"/>
    </xf>
    <xf numFmtId="0" fontId="0" fillId="9" borderId="8" xfId="0" applyFill="1" applyBorder="1" applyAlignment="1">
      <alignment horizontal="center" vertical="center" wrapText="1"/>
    </xf>
    <xf numFmtId="0" fontId="3" fillId="9" borderId="8"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0" fillId="8" borderId="9" xfId="0" applyFill="1" applyBorder="1" applyAlignment="1">
      <alignment horizontal="center" vertical="center" wrapText="1"/>
    </xf>
    <xf numFmtId="0" fontId="0" fillId="0" borderId="9" xfId="0" applyBorder="1"/>
    <xf numFmtId="0" fontId="0" fillId="9" borderId="0" xfId="0" applyFill="1" applyAlignment="1">
      <alignment wrapText="1"/>
    </xf>
    <xf numFmtId="0" fontId="0" fillId="11" borderId="7" xfId="0" applyFill="1" applyBorder="1" applyAlignment="1">
      <alignment horizontal="center" vertical="center" wrapText="1"/>
    </xf>
    <xf numFmtId="0" fontId="0" fillId="9" borderId="0" xfId="0" applyFill="1"/>
    <xf numFmtId="0" fontId="0" fillId="12" borderId="7" xfId="0" applyFill="1" applyBorder="1" applyAlignment="1">
      <alignment horizontal="center" vertical="center" wrapText="1"/>
    </xf>
    <xf numFmtId="0" fontId="3" fillId="12" borderId="7" xfId="0" applyFont="1" applyFill="1" applyBorder="1" applyAlignment="1">
      <alignment horizontal="center" vertical="center" wrapText="1"/>
    </xf>
    <xf numFmtId="0" fontId="0" fillId="10" borderId="0" xfId="0" applyFill="1"/>
    <xf numFmtId="0" fontId="0" fillId="8" borderId="11" xfId="0" applyFill="1" applyBorder="1" applyAlignment="1">
      <alignment horizontal="center" vertical="center" wrapText="1"/>
    </xf>
    <xf numFmtId="0" fontId="3" fillId="0" borderId="12" xfId="0" applyFont="1" applyBorder="1" applyAlignment="1">
      <alignment horizontal="center" wrapText="1"/>
    </xf>
    <xf numFmtId="0" fontId="0" fillId="0" borderId="12" xfId="0" applyBorder="1" applyAlignment="1">
      <alignment horizontal="center" vertical="center" wrapText="1"/>
    </xf>
    <xf numFmtId="0" fontId="3" fillId="0" borderId="12" xfId="0" applyFont="1" applyBorder="1" applyAlignment="1">
      <alignment horizontal="center" vertical="center" wrapText="1"/>
    </xf>
    <xf numFmtId="0" fontId="0" fillId="0" borderId="12" xfId="0" applyBorder="1" applyAlignment="1">
      <alignment vertical="center" wrapText="1"/>
    </xf>
    <xf numFmtId="49" fontId="0" fillId="0" borderId="0" xfId="0" applyNumberFormat="1" applyAlignment="1">
      <alignment horizontal="center" vertical="center" wrapText="1"/>
    </xf>
    <xf numFmtId="49" fontId="0" fillId="8" borderId="5" xfId="0" applyNumberFormat="1" applyFill="1" applyBorder="1" applyAlignment="1">
      <alignment horizontal="center" vertical="center" wrapText="1"/>
    </xf>
    <xf numFmtId="49" fontId="0" fillId="0" borderId="7" xfId="0" applyNumberFormat="1" applyBorder="1" applyAlignment="1">
      <alignment horizontal="center" vertical="center" wrapText="1"/>
    </xf>
    <xf numFmtId="49" fontId="0" fillId="0" borderId="0" xfId="0" applyNumberFormat="1"/>
    <xf numFmtId="0" fontId="0" fillId="0" borderId="0" xfId="0" applyAlignment="1" applyProtection="1">
      <alignment horizontal="center" vertical="center" wrapText="1"/>
      <protection locked="0" hidden="1"/>
    </xf>
    <xf numFmtId="0" fontId="0" fillId="0" borderId="16" xfId="0" applyBorder="1" applyAlignment="1" applyProtection="1">
      <alignment horizontal="center" vertical="center" wrapText="1"/>
      <protection locked="0" hidden="1"/>
    </xf>
    <xf numFmtId="0" fontId="0" fillId="18" borderId="16" xfId="0" applyFill="1" applyBorder="1" applyAlignment="1" applyProtection="1">
      <alignment horizontal="center" vertical="center" wrapText="1"/>
      <protection locked="0" hidden="1"/>
    </xf>
    <xf numFmtId="44" fontId="0" fillId="0" borderId="16" xfId="0" applyNumberFormat="1" applyBorder="1" applyAlignment="1" applyProtection="1">
      <alignment horizontal="center" vertical="center" wrapText="1"/>
      <protection locked="0" hidden="1"/>
    </xf>
    <xf numFmtId="49" fontId="0" fillId="18" borderId="16" xfId="0" applyNumberFormat="1" applyFill="1" applyBorder="1" applyAlignment="1" applyProtection="1">
      <alignment horizontal="center" vertical="center" wrapText="1"/>
      <protection locked="0" hidden="1"/>
    </xf>
    <xf numFmtId="14" fontId="0" fillId="0" borderId="16" xfId="0" applyNumberFormat="1" applyBorder="1" applyAlignment="1" applyProtection="1">
      <alignment horizontal="center" vertical="center" wrapText="1"/>
      <protection locked="0" hidden="1"/>
    </xf>
    <xf numFmtId="0" fontId="0" fillId="0" borderId="9" xfId="0" applyBorder="1" applyAlignment="1" applyProtection="1">
      <alignment horizontal="center" vertical="center" wrapText="1"/>
      <protection locked="0" hidden="1"/>
    </xf>
    <xf numFmtId="0" fontId="0" fillId="18" borderId="9" xfId="0" applyFill="1" applyBorder="1" applyAlignment="1" applyProtection="1">
      <alignment horizontal="center" vertical="center" wrapText="1"/>
      <protection locked="0" hidden="1"/>
    </xf>
    <xf numFmtId="44" fontId="0" fillId="0" borderId="9" xfId="0" applyNumberFormat="1" applyBorder="1" applyAlignment="1" applyProtection="1">
      <alignment horizontal="center" vertical="center" wrapText="1"/>
      <protection locked="0" hidden="1"/>
    </xf>
    <xf numFmtId="49" fontId="0" fillId="18" borderId="9" xfId="0" applyNumberFormat="1" applyFill="1" applyBorder="1" applyAlignment="1" applyProtection="1">
      <alignment horizontal="center" vertical="center" wrapText="1"/>
      <protection locked="0" hidden="1"/>
    </xf>
    <xf numFmtId="14" fontId="0" fillId="0" borderId="9" xfId="0" applyNumberFormat="1" applyBorder="1" applyAlignment="1" applyProtection="1">
      <alignment horizontal="center" vertical="center" wrapText="1"/>
      <protection locked="0" hidden="1"/>
    </xf>
    <xf numFmtId="0" fontId="0" fillId="18" borderId="15" xfId="0" applyFill="1" applyBorder="1" applyAlignment="1" applyProtection="1">
      <alignment horizontal="center" vertical="center" wrapText="1"/>
      <protection locked="0" hidden="1"/>
    </xf>
    <xf numFmtId="0" fontId="0" fillId="0" borderId="15" xfId="0" applyBorder="1" applyAlignment="1" applyProtection="1">
      <alignment horizontal="center" vertical="center" wrapText="1"/>
      <protection locked="0" hidden="1"/>
    </xf>
    <xf numFmtId="49" fontId="0" fillId="18" borderId="15" xfId="0" applyNumberFormat="1" applyFill="1" applyBorder="1" applyAlignment="1" applyProtection="1">
      <alignment horizontal="center" vertical="center" wrapText="1"/>
      <protection locked="0" hidden="1"/>
    </xf>
    <xf numFmtId="14" fontId="0" fillId="0" borderId="15" xfId="0" applyNumberFormat="1" applyBorder="1" applyAlignment="1" applyProtection="1">
      <alignment horizontal="center" vertical="center" wrapText="1"/>
      <protection locked="0" hidden="1"/>
    </xf>
    <xf numFmtId="0" fontId="0" fillId="18" borderId="17" xfId="0" applyFill="1" applyBorder="1" applyAlignment="1" applyProtection="1">
      <alignment horizontal="center" vertical="center" wrapText="1"/>
      <protection locked="0" hidden="1"/>
    </xf>
    <xf numFmtId="0" fontId="0" fillId="15" borderId="18" xfId="0" applyFill="1" applyBorder="1" applyAlignment="1" applyProtection="1">
      <alignment horizontal="center" vertical="center" wrapText="1"/>
      <protection locked="0" hidden="1"/>
    </xf>
    <xf numFmtId="44" fontId="0" fillId="15" borderId="18" xfId="0" applyNumberFormat="1" applyFill="1" applyBorder="1" applyAlignment="1" applyProtection="1">
      <alignment horizontal="center" vertical="center" wrapText="1"/>
      <protection locked="0" hidden="1"/>
    </xf>
    <xf numFmtId="14" fontId="0" fillId="15" borderId="18" xfId="0" applyNumberFormat="1" applyFill="1" applyBorder="1" applyAlignment="1" applyProtection="1">
      <alignment horizontal="center" vertical="center" wrapText="1"/>
      <protection locked="0" hidden="1"/>
    </xf>
    <xf numFmtId="0" fontId="0" fillId="15" borderId="19" xfId="0" applyFill="1" applyBorder="1" applyAlignment="1" applyProtection="1">
      <alignment horizontal="center" vertical="center" wrapText="1"/>
      <protection locked="0" hidden="1"/>
    </xf>
    <xf numFmtId="0" fontId="0" fillId="18" borderId="20" xfId="0" applyFill="1" applyBorder="1" applyAlignment="1" applyProtection="1">
      <alignment horizontal="center" vertical="center" wrapText="1"/>
      <protection locked="0" hidden="1"/>
    </xf>
    <xf numFmtId="0" fontId="0" fillId="15" borderId="9" xfId="0" applyFill="1" applyBorder="1" applyAlignment="1" applyProtection="1">
      <alignment horizontal="center" vertical="center" wrapText="1"/>
      <protection locked="0" hidden="1"/>
    </xf>
    <xf numFmtId="14" fontId="0" fillId="15" borderId="9" xfId="0" applyNumberFormat="1" applyFill="1" applyBorder="1" applyAlignment="1" applyProtection="1">
      <alignment horizontal="center" vertical="center" wrapText="1"/>
      <protection locked="0" hidden="1"/>
    </xf>
    <xf numFmtId="0" fontId="0" fillId="15" borderId="21" xfId="0" applyFill="1" applyBorder="1" applyAlignment="1" applyProtection="1">
      <alignment horizontal="center" vertical="center" wrapText="1"/>
      <protection locked="0" hidden="1"/>
    </xf>
    <xf numFmtId="0" fontId="0" fillId="18" borderId="22" xfId="0" applyFill="1" applyBorder="1" applyAlignment="1" applyProtection="1">
      <alignment horizontal="center" vertical="center" wrapText="1"/>
      <protection locked="0" hidden="1"/>
    </xf>
    <xf numFmtId="0" fontId="0" fillId="15" borderId="23" xfId="0" applyFill="1" applyBorder="1" applyAlignment="1" applyProtection="1">
      <alignment horizontal="center" vertical="center" wrapText="1"/>
      <protection locked="0" hidden="1"/>
    </xf>
    <xf numFmtId="14" fontId="0" fillId="15" borderId="23" xfId="0" applyNumberFormat="1" applyFill="1" applyBorder="1" applyAlignment="1" applyProtection="1">
      <alignment horizontal="center" vertical="center" wrapText="1"/>
      <protection locked="0" hidden="1"/>
    </xf>
    <xf numFmtId="0" fontId="0" fillId="15" borderId="24" xfId="0" applyFill="1" applyBorder="1" applyAlignment="1" applyProtection="1">
      <alignment horizontal="center" vertical="center" wrapText="1"/>
      <protection locked="0" hidden="1"/>
    </xf>
    <xf numFmtId="0" fontId="0" fillId="16" borderId="18" xfId="0" applyFill="1" applyBorder="1" applyAlignment="1" applyProtection="1">
      <alignment horizontal="center" vertical="center" wrapText="1"/>
      <protection locked="0" hidden="1"/>
    </xf>
    <xf numFmtId="44" fontId="0" fillId="16" borderId="18" xfId="0" applyNumberFormat="1" applyFill="1" applyBorder="1" applyAlignment="1" applyProtection="1">
      <alignment horizontal="center" vertical="center" wrapText="1"/>
      <protection locked="0" hidden="1"/>
    </xf>
    <xf numFmtId="14" fontId="0" fillId="16" borderId="18" xfId="0" applyNumberFormat="1" applyFill="1" applyBorder="1" applyAlignment="1" applyProtection="1">
      <alignment horizontal="center" vertical="center" wrapText="1"/>
      <protection locked="0" hidden="1"/>
    </xf>
    <xf numFmtId="0" fontId="0" fillId="16" borderId="19" xfId="0" applyFill="1" applyBorder="1" applyAlignment="1" applyProtection="1">
      <alignment horizontal="center" vertical="center" wrapText="1"/>
      <protection locked="0" hidden="1"/>
    </xf>
    <xf numFmtId="0" fontId="0" fillId="16" borderId="9" xfId="0" applyFill="1" applyBorder="1" applyAlignment="1" applyProtection="1">
      <alignment horizontal="center" vertical="center" wrapText="1"/>
      <protection locked="0" hidden="1"/>
    </xf>
    <xf numFmtId="14" fontId="0" fillId="16" borderId="9" xfId="0" applyNumberFormat="1" applyFill="1" applyBorder="1" applyAlignment="1" applyProtection="1">
      <alignment horizontal="center" vertical="center" wrapText="1"/>
      <protection locked="0" hidden="1"/>
    </xf>
    <xf numFmtId="0" fontId="0" fillId="16" borderId="21" xfId="0" applyFill="1" applyBorder="1" applyAlignment="1" applyProtection="1">
      <alignment horizontal="center" vertical="center" wrapText="1"/>
      <protection locked="0" hidden="1"/>
    </xf>
    <xf numFmtId="0" fontId="0" fillId="16" borderId="23" xfId="0" applyFill="1" applyBorder="1" applyAlignment="1" applyProtection="1">
      <alignment horizontal="center" vertical="center" wrapText="1"/>
      <protection locked="0" hidden="1"/>
    </xf>
    <xf numFmtId="14" fontId="0" fillId="16" borderId="23" xfId="0" applyNumberFormat="1" applyFill="1" applyBorder="1" applyAlignment="1" applyProtection="1">
      <alignment horizontal="center" vertical="center" wrapText="1"/>
      <protection locked="0" hidden="1"/>
    </xf>
    <xf numFmtId="0" fontId="0" fillId="16" borderId="24" xfId="0" applyFill="1" applyBorder="1" applyAlignment="1" applyProtection="1">
      <alignment horizontal="center" vertical="center" wrapText="1"/>
      <protection locked="0" hidden="1"/>
    </xf>
    <xf numFmtId="44" fontId="0" fillId="0" borderId="0" xfId="0" applyNumberFormat="1" applyAlignment="1" applyProtection="1">
      <alignment horizontal="center" vertical="center" wrapText="1"/>
      <protection locked="0" hidden="1"/>
    </xf>
    <xf numFmtId="49" fontId="0" fillId="0" borderId="0" xfId="0" applyNumberFormat="1" applyAlignment="1" applyProtection="1">
      <alignment horizontal="center" vertical="center" wrapText="1"/>
      <protection locked="0" hidden="1"/>
    </xf>
    <xf numFmtId="14" fontId="0" fillId="0" borderId="0" xfId="0" applyNumberFormat="1" applyAlignment="1" applyProtection="1">
      <alignment horizontal="center" vertical="center" wrapText="1"/>
      <protection locked="0" hidden="1"/>
    </xf>
    <xf numFmtId="0" fontId="1" fillId="14" borderId="9" xfId="0" applyFont="1" applyFill="1" applyBorder="1" applyAlignment="1" applyProtection="1">
      <alignment horizontal="center" vertical="center" wrapText="1"/>
      <protection hidden="1"/>
    </xf>
    <xf numFmtId="0" fontId="1" fillId="13" borderId="9" xfId="0" applyFont="1" applyFill="1" applyBorder="1" applyAlignment="1" applyProtection="1">
      <alignment horizontal="center" vertical="center" wrapText="1"/>
      <protection hidden="1"/>
    </xf>
    <xf numFmtId="44" fontId="1" fillId="14" borderId="9" xfId="0" applyNumberFormat="1" applyFont="1" applyFill="1" applyBorder="1" applyAlignment="1" applyProtection="1">
      <alignment horizontal="center" vertical="center" wrapText="1"/>
      <protection hidden="1"/>
    </xf>
    <xf numFmtId="49" fontId="1" fillId="14" borderId="9" xfId="0" applyNumberFormat="1" applyFont="1" applyFill="1" applyBorder="1" applyAlignment="1" applyProtection="1">
      <alignment horizontal="center" vertical="center" wrapText="1"/>
      <protection hidden="1"/>
    </xf>
    <xf numFmtId="14" fontId="1" fillId="14" borderId="9" xfId="0" applyNumberFormat="1"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16" xfId="0" applyBorder="1" applyAlignment="1" applyProtection="1">
      <alignment horizontal="center" vertical="center" wrapText="1"/>
      <protection hidden="1"/>
    </xf>
    <xf numFmtId="0" fontId="0" fillId="0" borderId="9" xfId="0" applyBorder="1" applyAlignment="1" applyProtection="1">
      <alignment horizontal="center" vertical="center" wrapText="1"/>
      <protection hidden="1"/>
    </xf>
    <xf numFmtId="0" fontId="0" fillId="6" borderId="16"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hidden="1"/>
    </xf>
    <xf numFmtId="0" fontId="3" fillId="15" borderId="18" xfId="0" applyFont="1" applyFill="1" applyBorder="1" applyAlignment="1" applyProtection="1">
      <alignment horizontal="center" vertical="center" wrapText="1"/>
      <protection hidden="1"/>
    </xf>
    <xf numFmtId="0" fontId="0" fillId="15" borderId="18" xfId="0" applyFill="1" applyBorder="1" applyAlignment="1" applyProtection="1">
      <alignment horizontal="center" vertical="center" wrapText="1"/>
      <protection hidden="1"/>
    </xf>
    <xf numFmtId="0" fontId="3" fillId="15" borderId="9" xfId="0" applyFont="1" applyFill="1" applyBorder="1" applyAlignment="1" applyProtection="1">
      <alignment horizontal="center" vertical="center" wrapText="1"/>
      <protection hidden="1"/>
    </xf>
    <xf numFmtId="0" fontId="0" fillId="15" borderId="9" xfId="0" applyFill="1" applyBorder="1" applyAlignment="1" applyProtection="1">
      <alignment horizontal="center" vertical="center" wrapText="1"/>
      <protection hidden="1"/>
    </xf>
    <xf numFmtId="0" fontId="3" fillId="15" borderId="23" xfId="0" applyFont="1" applyFill="1" applyBorder="1" applyAlignment="1" applyProtection="1">
      <alignment horizontal="center" vertical="center" wrapText="1"/>
      <protection hidden="1"/>
    </xf>
    <xf numFmtId="0" fontId="0" fillId="15" borderId="23" xfId="0" applyFill="1" applyBorder="1" applyAlignment="1" applyProtection="1">
      <alignment horizontal="center" vertical="center" wrapText="1"/>
      <protection hidden="1"/>
    </xf>
    <xf numFmtId="0" fontId="3" fillId="16" borderId="18" xfId="0" applyFont="1" applyFill="1" applyBorder="1" applyAlignment="1" applyProtection="1">
      <alignment horizontal="center" vertical="center" wrapText="1"/>
      <protection hidden="1"/>
    </xf>
    <xf numFmtId="0" fontId="0" fillId="16" borderId="18" xfId="0" applyFill="1" applyBorder="1" applyAlignment="1" applyProtection="1">
      <alignment horizontal="center" vertical="center" wrapText="1"/>
      <protection hidden="1"/>
    </xf>
    <xf numFmtId="0" fontId="3" fillId="16" borderId="9" xfId="0" applyFont="1" applyFill="1" applyBorder="1" applyAlignment="1" applyProtection="1">
      <alignment horizontal="center" vertical="center" wrapText="1"/>
      <protection hidden="1"/>
    </xf>
    <xf numFmtId="0" fontId="0" fillId="16" borderId="9" xfId="0" applyFill="1" applyBorder="1" applyAlignment="1" applyProtection="1">
      <alignment horizontal="center" vertical="center" wrapText="1"/>
      <protection hidden="1"/>
    </xf>
    <xf numFmtId="0" fontId="3" fillId="16" borderId="23" xfId="0" applyFont="1" applyFill="1" applyBorder="1" applyAlignment="1" applyProtection="1">
      <alignment horizontal="center" vertical="center" wrapText="1"/>
      <protection hidden="1"/>
    </xf>
    <xf numFmtId="0" fontId="0" fillId="16" borderId="23" xfId="0" applyFill="1" applyBorder="1" applyAlignment="1" applyProtection="1">
      <alignment horizontal="center" vertical="center" wrapText="1"/>
      <protection hidden="1"/>
    </xf>
    <xf numFmtId="0" fontId="0" fillId="0" borderId="15" xfId="0" applyBorder="1" applyAlignment="1" applyProtection="1">
      <alignment horizontal="center" vertical="center" wrapText="1"/>
      <protection hidden="1"/>
    </xf>
    <xf numFmtId="0" fontId="0" fillId="0" borderId="18" xfId="0" applyBorder="1" applyAlignment="1" applyProtection="1">
      <alignment horizontal="center" vertical="center" wrapText="1"/>
      <protection hidden="1"/>
    </xf>
    <xf numFmtId="0" fontId="0" fillId="0" borderId="23" xfId="0" applyBorder="1" applyAlignment="1" applyProtection="1">
      <alignment horizontal="center" vertical="center" wrapText="1"/>
      <protection hidden="1"/>
    </xf>
    <xf numFmtId="0" fontId="0" fillId="17" borderId="9" xfId="0" applyFill="1" applyBorder="1" applyAlignment="1" applyProtection="1">
      <alignment horizontal="center" vertical="center" wrapText="1"/>
      <protection hidden="1"/>
    </xf>
    <xf numFmtId="0" fontId="0" fillId="17" borderId="15" xfId="0" applyFill="1" applyBorder="1" applyAlignment="1" applyProtection="1">
      <alignment horizontal="center" vertical="center" wrapText="1"/>
      <protection hidden="1"/>
    </xf>
    <xf numFmtId="0" fontId="0" fillId="12" borderId="9" xfId="0" applyFill="1" applyBorder="1" applyAlignment="1" applyProtection="1">
      <alignment horizontal="center" vertical="center" wrapText="1"/>
      <protection hidden="1"/>
    </xf>
    <xf numFmtId="44" fontId="0" fillId="0" borderId="16" xfId="0" applyNumberFormat="1" applyBorder="1" applyAlignment="1" applyProtection="1">
      <alignment horizontal="center" vertical="center" wrapText="1"/>
      <protection hidden="1"/>
    </xf>
    <xf numFmtId="44" fontId="0" fillId="16" borderId="9" xfId="0" applyNumberFormat="1" applyFill="1" applyBorder="1" applyAlignment="1" applyProtection="1">
      <alignment horizontal="center" vertical="center" wrapText="1"/>
      <protection hidden="1"/>
    </xf>
    <xf numFmtId="44" fontId="0" fillId="15" borderId="18" xfId="0" applyNumberFormat="1" applyFill="1" applyBorder="1" applyAlignment="1" applyProtection="1">
      <alignment horizontal="center" vertical="center" wrapText="1"/>
      <protection hidden="1"/>
    </xf>
    <xf numFmtId="44" fontId="0" fillId="15" borderId="9" xfId="0" applyNumberFormat="1" applyFill="1" applyBorder="1" applyAlignment="1" applyProtection="1">
      <alignment horizontal="center" vertical="center" wrapText="1"/>
      <protection hidden="1"/>
    </xf>
    <xf numFmtId="44" fontId="0" fillId="15" borderId="23" xfId="0" applyNumberFormat="1" applyFill="1" applyBorder="1" applyAlignment="1" applyProtection="1">
      <alignment horizontal="center" vertical="center" wrapText="1"/>
      <protection hidden="1"/>
    </xf>
    <xf numFmtId="44" fontId="0" fillId="16" borderId="18" xfId="0" applyNumberFormat="1" applyFill="1" applyBorder="1" applyAlignment="1" applyProtection="1">
      <alignment horizontal="center" vertical="center" wrapText="1"/>
      <protection hidden="1"/>
    </xf>
    <xf numFmtId="44" fontId="0" fillId="16" borderId="23" xfId="0" applyNumberFormat="1" applyFill="1" applyBorder="1" applyAlignment="1" applyProtection="1">
      <alignment horizontal="center" vertical="center" wrapText="1"/>
      <protection hidden="1"/>
    </xf>
    <xf numFmtId="44" fontId="0" fillId="0" borderId="9" xfId="0" applyNumberFormat="1" applyBorder="1" applyAlignment="1" applyProtection="1">
      <alignment horizontal="center" vertical="center" wrapText="1"/>
      <protection hidden="1"/>
    </xf>
    <xf numFmtId="44" fontId="0" fillId="0" borderId="15" xfId="0" applyNumberFormat="1" applyBorder="1" applyAlignment="1" applyProtection="1">
      <alignment horizontal="center" vertical="center" wrapText="1"/>
      <protection hidden="1"/>
    </xf>
    <xf numFmtId="0" fontId="0" fillId="18" borderId="9" xfId="0" applyFill="1" applyBorder="1" applyAlignment="1" applyProtection="1">
      <alignment horizontal="center" vertical="center" wrapText="1"/>
      <protection hidden="1"/>
    </xf>
    <xf numFmtId="0" fontId="0" fillId="14" borderId="9" xfId="0" applyFill="1" applyBorder="1" applyAlignment="1" applyProtection="1">
      <alignment horizontal="center" vertical="center" wrapText="1"/>
      <protection hidden="1"/>
    </xf>
    <xf numFmtId="0" fontId="0" fillId="19" borderId="9" xfId="0" applyFill="1" applyBorder="1" applyAlignment="1" applyProtection="1">
      <alignment horizontal="center" vertical="center" wrapText="1"/>
      <protection hidden="1"/>
    </xf>
    <xf numFmtId="0" fontId="1" fillId="20" borderId="30" xfId="0" applyFont="1" applyFill="1" applyBorder="1" applyAlignment="1" applyProtection="1">
      <alignment horizontal="center" vertical="center" wrapText="1"/>
      <protection hidden="1"/>
    </xf>
    <xf numFmtId="0" fontId="1" fillId="20" borderId="31" xfId="0" applyFont="1" applyFill="1" applyBorder="1" applyAlignment="1" applyProtection="1">
      <alignment horizontal="center" vertical="center" wrapText="1"/>
      <protection hidden="1"/>
    </xf>
    <xf numFmtId="0" fontId="1" fillId="20" borderId="32" xfId="0" applyFont="1" applyFill="1" applyBorder="1" applyAlignment="1" applyProtection="1">
      <alignment horizontal="center" vertical="center" wrapText="1"/>
      <protection hidden="1"/>
    </xf>
    <xf numFmtId="0" fontId="1" fillId="0" borderId="27" xfId="0" applyFont="1" applyBorder="1" applyAlignment="1" applyProtection="1">
      <alignment horizontal="center" vertical="center" wrapText="1"/>
      <protection hidden="1"/>
    </xf>
    <xf numFmtId="0" fontId="1" fillId="0" borderId="0" xfId="0" applyFont="1" applyAlignment="1" applyProtection="1">
      <alignment horizontal="center" vertical="center" wrapText="1"/>
      <protection hidden="1"/>
    </xf>
    <xf numFmtId="0" fontId="0" fillId="14" borderId="27" xfId="0" applyFill="1" applyBorder="1" applyAlignment="1" applyProtection="1">
      <alignment horizontal="center" vertical="center" wrapText="1"/>
      <protection hidden="1"/>
    </xf>
    <xf numFmtId="44" fontId="0" fillId="0" borderId="35" xfId="1" applyFont="1" applyBorder="1" applyAlignment="1" applyProtection="1">
      <alignment horizontal="center" vertical="center" wrapText="1"/>
      <protection hidden="1"/>
    </xf>
    <xf numFmtId="44" fontId="0" fillId="0" borderId="16" xfId="1" applyFont="1" applyBorder="1" applyAlignment="1" applyProtection="1">
      <alignment horizontal="center" vertical="center" wrapText="1"/>
      <protection hidden="1"/>
    </xf>
    <xf numFmtId="44" fontId="0" fillId="0" borderId="34" xfId="1" applyFont="1" applyBorder="1" applyAlignment="1" applyProtection="1">
      <alignment horizontal="center" vertical="center" wrapText="1"/>
      <protection hidden="1"/>
    </xf>
    <xf numFmtId="44" fontId="1" fillId="0" borderId="28" xfId="1" applyFont="1" applyBorder="1" applyAlignment="1" applyProtection="1">
      <alignment horizontal="center" vertical="center" wrapText="1"/>
      <protection hidden="1"/>
    </xf>
    <xf numFmtId="0" fontId="0" fillId="14" borderId="28" xfId="0" applyFill="1" applyBorder="1" applyAlignment="1" applyProtection="1">
      <alignment horizontal="center" vertical="center" wrapText="1"/>
      <protection hidden="1"/>
    </xf>
    <xf numFmtId="44" fontId="0" fillId="0" borderId="36" xfId="1" applyFont="1" applyBorder="1" applyAlignment="1" applyProtection="1">
      <alignment horizontal="center" vertical="center" wrapText="1"/>
      <protection hidden="1"/>
    </xf>
    <xf numFmtId="44" fontId="0" fillId="0" borderId="9" xfId="1" applyFont="1" applyBorder="1" applyAlignment="1" applyProtection="1">
      <alignment horizontal="center" vertical="center" wrapText="1"/>
      <protection hidden="1"/>
    </xf>
    <xf numFmtId="44" fontId="0" fillId="0" borderId="14" xfId="1" applyFont="1" applyBorder="1" applyAlignment="1" applyProtection="1">
      <alignment horizontal="center" vertical="center" wrapText="1"/>
      <protection hidden="1"/>
    </xf>
    <xf numFmtId="0" fontId="0" fillId="14" borderId="29" xfId="0" applyFill="1" applyBorder="1" applyAlignment="1" applyProtection="1">
      <alignment horizontal="center" vertical="center" wrapText="1"/>
      <protection hidden="1"/>
    </xf>
    <xf numFmtId="44" fontId="0" fillId="0" borderId="37" xfId="1" applyFont="1" applyBorder="1" applyAlignment="1" applyProtection="1">
      <alignment horizontal="center" vertical="center" wrapText="1"/>
      <protection hidden="1"/>
    </xf>
    <xf numFmtId="44" fontId="0" fillId="0" borderId="15" xfId="1" applyFont="1" applyBorder="1" applyAlignment="1" applyProtection="1">
      <alignment horizontal="center" vertical="center" wrapText="1"/>
      <protection hidden="1"/>
    </xf>
    <xf numFmtId="44" fontId="0" fillId="0" borderId="26" xfId="1" applyFont="1" applyBorder="1" applyAlignment="1" applyProtection="1">
      <alignment horizontal="center" vertical="center" wrapText="1"/>
      <protection hidden="1"/>
    </xf>
    <xf numFmtId="44" fontId="1" fillId="0" borderId="29" xfId="1" applyFont="1" applyBorder="1" applyAlignment="1" applyProtection="1">
      <alignment horizontal="center" vertical="center" wrapText="1"/>
      <protection hidden="1"/>
    </xf>
    <xf numFmtId="0" fontId="1" fillId="0" borderId="30" xfId="0" applyFont="1" applyBorder="1" applyAlignment="1" applyProtection="1">
      <alignment horizontal="center" vertical="center" wrapText="1"/>
      <protection hidden="1"/>
    </xf>
    <xf numFmtId="44" fontId="1" fillId="0" borderId="31" xfId="1" applyFont="1" applyBorder="1" applyAlignment="1" applyProtection="1">
      <alignment horizontal="center" vertical="center" wrapText="1"/>
      <protection hidden="1"/>
    </xf>
    <xf numFmtId="44" fontId="1" fillId="0" borderId="33" xfId="1" applyFont="1" applyBorder="1" applyAlignment="1" applyProtection="1">
      <alignment horizontal="center" vertical="center" wrapText="1"/>
      <protection hidden="1"/>
    </xf>
    <xf numFmtId="44" fontId="1" fillId="18" borderId="13" xfId="1" applyFont="1" applyFill="1" applyBorder="1" applyAlignment="1" applyProtection="1">
      <alignment horizontal="center" vertical="center" wrapText="1"/>
      <protection hidden="1"/>
    </xf>
    <xf numFmtId="0" fontId="0" fillId="6" borderId="15" xfId="0" applyFill="1" applyBorder="1" applyAlignment="1" applyProtection="1">
      <alignment horizontal="center" vertical="center" wrapText="1"/>
      <protection hidden="1"/>
    </xf>
    <xf numFmtId="0" fontId="0" fillId="12" borderId="15" xfId="0" applyFill="1" applyBorder="1" applyAlignment="1" applyProtection="1">
      <alignment horizontal="center" vertical="center" wrapText="1"/>
      <protection hidden="1"/>
    </xf>
    <xf numFmtId="44" fontId="0" fillId="0" borderId="15" xfId="0" applyNumberFormat="1" applyBorder="1" applyAlignment="1" applyProtection="1">
      <alignment horizontal="center" vertical="center" wrapText="1"/>
      <protection locked="0" hidden="1"/>
    </xf>
    <xf numFmtId="9" fontId="0" fillId="0" borderId="0" xfId="2" applyFont="1"/>
    <xf numFmtId="44" fontId="0" fillId="0" borderId="0" xfId="1" applyFont="1"/>
    <xf numFmtId="44" fontId="0" fillId="16" borderId="16" xfId="0" applyNumberFormat="1" applyFill="1" applyBorder="1" applyAlignment="1" applyProtection="1">
      <alignment horizontal="center" vertical="center" wrapText="1"/>
      <protection locked="0" hidden="1"/>
    </xf>
    <xf numFmtId="0" fontId="0" fillId="18" borderId="38" xfId="0" applyFill="1" applyBorder="1" applyAlignment="1" applyProtection="1">
      <alignment horizontal="center" vertical="center" wrapText="1"/>
      <protection locked="0" hidden="1"/>
    </xf>
    <xf numFmtId="0" fontId="3" fillId="16" borderId="16" xfId="0" applyFont="1" applyFill="1" applyBorder="1" applyAlignment="1" applyProtection="1">
      <alignment horizontal="center" vertical="center" wrapText="1"/>
      <protection hidden="1"/>
    </xf>
    <xf numFmtId="0" fontId="0" fillId="16" borderId="16" xfId="0" applyFill="1" applyBorder="1" applyAlignment="1" applyProtection="1">
      <alignment horizontal="center" vertical="center" wrapText="1"/>
      <protection hidden="1"/>
    </xf>
    <xf numFmtId="44" fontId="0" fillId="16" borderId="16" xfId="0" applyNumberFormat="1" applyFill="1" applyBorder="1" applyAlignment="1" applyProtection="1">
      <alignment horizontal="center" vertical="center" wrapText="1"/>
      <protection hidden="1"/>
    </xf>
    <xf numFmtId="0" fontId="0" fillId="16" borderId="16" xfId="0" applyFill="1" applyBorder="1" applyAlignment="1" applyProtection="1">
      <alignment horizontal="center" vertical="center" wrapText="1"/>
      <protection locked="0" hidden="1"/>
    </xf>
    <xf numFmtId="14" fontId="0" fillId="16" borderId="16" xfId="0" applyNumberFormat="1" applyFill="1" applyBorder="1" applyAlignment="1" applyProtection="1">
      <alignment horizontal="center" vertical="center" wrapText="1"/>
      <protection locked="0" hidden="1"/>
    </xf>
    <xf numFmtId="0" fontId="0" fillId="16" borderId="40" xfId="0" applyFill="1" applyBorder="1" applyAlignment="1" applyProtection="1">
      <alignment horizontal="center" vertical="center" wrapText="1"/>
      <protection locked="0" hidden="1"/>
    </xf>
    <xf numFmtId="44" fontId="5" fillId="16" borderId="9" xfId="0" applyNumberFormat="1" applyFont="1" applyFill="1" applyBorder="1" applyAlignment="1" applyProtection="1">
      <alignment horizontal="center" vertical="center" wrapText="1"/>
      <protection locked="0" hidden="1"/>
    </xf>
    <xf numFmtId="44" fontId="0" fillId="0" borderId="0" xfId="0" applyNumberFormat="1" applyAlignment="1" applyProtection="1">
      <alignment horizontal="center" vertical="center" wrapText="1"/>
      <protection hidden="1"/>
    </xf>
    <xf numFmtId="0" fontId="3" fillId="15" borderId="16" xfId="0" applyFont="1" applyFill="1" applyBorder="1" applyAlignment="1" applyProtection="1">
      <alignment horizontal="center" vertical="center" wrapText="1"/>
      <protection hidden="1"/>
    </xf>
    <xf numFmtId="0" fontId="0" fillId="15" borderId="16" xfId="0" applyFill="1" applyBorder="1" applyAlignment="1" applyProtection="1">
      <alignment horizontal="center" vertical="center" wrapText="1"/>
      <protection hidden="1"/>
    </xf>
    <xf numFmtId="44" fontId="0" fillId="15" borderId="16" xfId="0" applyNumberFormat="1" applyFill="1" applyBorder="1" applyAlignment="1" applyProtection="1">
      <alignment horizontal="center" vertical="center" wrapText="1"/>
      <protection hidden="1"/>
    </xf>
    <xf numFmtId="0" fontId="0" fillId="15" borderId="16" xfId="0" applyFill="1" applyBorder="1" applyAlignment="1" applyProtection="1">
      <alignment horizontal="center" vertical="center" wrapText="1"/>
      <protection locked="0" hidden="1"/>
    </xf>
    <xf numFmtId="14" fontId="0" fillId="15" borderId="16" xfId="0" applyNumberFormat="1" applyFill="1" applyBorder="1" applyAlignment="1" applyProtection="1">
      <alignment horizontal="center" vertical="center" wrapText="1"/>
      <protection locked="0" hidden="1"/>
    </xf>
    <xf numFmtId="0" fontId="0" fillId="15" borderId="40" xfId="0" applyFill="1" applyBorder="1" applyAlignment="1" applyProtection="1">
      <alignment horizontal="center" vertical="center" wrapText="1"/>
      <protection locked="0" hidden="1"/>
    </xf>
    <xf numFmtId="44" fontId="0" fillId="0" borderId="0" xfId="1" applyFont="1" applyAlignment="1" applyProtection="1">
      <alignment horizontal="center" vertical="center" wrapText="1"/>
      <protection hidden="1"/>
    </xf>
    <xf numFmtId="44" fontId="0" fillId="0" borderId="0" xfId="1" applyFont="1" applyAlignment="1" applyProtection="1">
      <alignment horizontal="center" vertical="center" wrapText="1"/>
      <protection locked="0" hidden="1"/>
    </xf>
    <xf numFmtId="0" fontId="0" fillId="15" borderId="25" xfId="0" applyFill="1" applyBorder="1" applyAlignment="1" applyProtection="1">
      <alignment horizontal="center" vertical="center" wrapText="1"/>
      <protection locked="0" hidden="1"/>
    </xf>
    <xf numFmtId="44" fontId="0" fillId="15" borderId="25" xfId="0" applyNumberFormat="1" applyFill="1" applyBorder="1" applyAlignment="1" applyProtection="1">
      <alignment horizontal="center" vertical="center" wrapText="1"/>
      <protection hidden="1"/>
    </xf>
    <xf numFmtId="0" fontId="0" fillId="21" borderId="17" xfId="0" applyFill="1" applyBorder="1" applyAlignment="1" applyProtection="1">
      <alignment horizontal="center" vertical="center" wrapText="1"/>
      <protection locked="0" hidden="1"/>
    </xf>
    <xf numFmtId="0" fontId="3" fillId="21" borderId="18" xfId="0" applyFont="1" applyFill="1" applyBorder="1" applyAlignment="1" applyProtection="1">
      <alignment horizontal="center" vertical="center" wrapText="1"/>
      <protection hidden="1"/>
    </xf>
    <xf numFmtId="0" fontId="0" fillId="21" borderId="18" xfId="0" applyFill="1" applyBorder="1" applyAlignment="1" applyProtection="1">
      <alignment horizontal="center" vertical="center" wrapText="1"/>
      <protection hidden="1"/>
    </xf>
    <xf numFmtId="44" fontId="0" fillId="21" borderId="18" xfId="0" applyNumberFormat="1" applyFill="1" applyBorder="1" applyAlignment="1" applyProtection="1">
      <alignment horizontal="center" vertical="center" wrapText="1"/>
      <protection hidden="1"/>
    </xf>
    <xf numFmtId="44" fontId="5" fillId="21" borderId="18" xfId="0" applyNumberFormat="1" applyFont="1" applyFill="1" applyBorder="1" applyAlignment="1" applyProtection="1">
      <alignment horizontal="center" vertical="center" wrapText="1"/>
      <protection locked="0" hidden="1"/>
    </xf>
    <xf numFmtId="14" fontId="0" fillId="21" borderId="18" xfId="0" applyNumberFormat="1" applyFill="1" applyBorder="1" applyAlignment="1" applyProtection="1">
      <alignment horizontal="center" vertical="center" wrapText="1"/>
      <protection locked="0" hidden="1"/>
    </xf>
    <xf numFmtId="0" fontId="0" fillId="21" borderId="18" xfId="0" applyFill="1" applyBorder="1" applyAlignment="1" applyProtection="1">
      <alignment horizontal="center" vertical="center" wrapText="1"/>
      <protection locked="0" hidden="1"/>
    </xf>
    <xf numFmtId="0" fontId="0" fillId="21" borderId="9" xfId="0" applyFill="1" applyBorder="1" applyAlignment="1" applyProtection="1">
      <alignment horizontal="center" vertical="center" wrapText="1"/>
      <protection locked="0" hidden="1"/>
    </xf>
    <xf numFmtId="44" fontId="0" fillId="21" borderId="9" xfId="0" applyNumberFormat="1" applyFill="1" applyBorder="1" applyAlignment="1" applyProtection="1">
      <alignment horizontal="center" vertical="center" wrapText="1"/>
      <protection hidden="1"/>
    </xf>
    <xf numFmtId="0" fontId="3" fillId="21" borderId="9" xfId="0" applyFont="1" applyFill="1" applyBorder="1" applyAlignment="1" applyProtection="1">
      <alignment horizontal="center" vertical="center" wrapText="1"/>
      <protection hidden="1"/>
    </xf>
    <xf numFmtId="0" fontId="0" fillId="21" borderId="9" xfId="0" applyFill="1" applyBorder="1" applyAlignment="1" applyProtection="1">
      <alignment horizontal="center" vertical="center" wrapText="1"/>
      <protection hidden="1"/>
    </xf>
    <xf numFmtId="44" fontId="5" fillId="21" borderId="9" xfId="0" applyNumberFormat="1" applyFont="1" applyFill="1" applyBorder="1" applyAlignment="1" applyProtection="1">
      <alignment horizontal="center" vertical="center" wrapText="1"/>
      <protection locked="0" hidden="1"/>
    </xf>
    <xf numFmtId="14" fontId="0" fillId="21" borderId="9" xfId="0" applyNumberFormat="1" applyFill="1" applyBorder="1" applyAlignment="1" applyProtection="1">
      <alignment horizontal="center" vertical="center" wrapText="1"/>
      <protection locked="0" hidden="1"/>
    </xf>
    <xf numFmtId="0" fontId="3" fillId="21" borderId="23" xfId="0" applyFont="1" applyFill="1" applyBorder="1" applyAlignment="1" applyProtection="1">
      <alignment horizontal="center" vertical="center" wrapText="1"/>
      <protection hidden="1"/>
    </xf>
    <xf numFmtId="0" fontId="0" fillId="21" borderId="23" xfId="0" applyFill="1" applyBorder="1" applyAlignment="1" applyProtection="1">
      <alignment horizontal="center" vertical="center" wrapText="1"/>
      <protection hidden="1"/>
    </xf>
    <xf numFmtId="44" fontId="0" fillId="21" borderId="23" xfId="0" applyNumberFormat="1" applyFill="1" applyBorder="1" applyAlignment="1" applyProtection="1">
      <alignment horizontal="center" vertical="center" wrapText="1"/>
      <protection hidden="1"/>
    </xf>
    <xf numFmtId="0" fontId="0" fillId="21" borderId="23" xfId="0" applyFill="1" applyBorder="1" applyAlignment="1" applyProtection="1">
      <alignment horizontal="center" vertical="center" wrapText="1"/>
      <protection locked="0" hidden="1"/>
    </xf>
    <xf numFmtId="14" fontId="0" fillId="21" borderId="23" xfId="0" applyNumberFormat="1" applyFill="1" applyBorder="1" applyAlignment="1" applyProtection="1">
      <alignment horizontal="center" vertical="center" wrapText="1"/>
      <protection locked="0" hidden="1"/>
    </xf>
    <xf numFmtId="0" fontId="0" fillId="15" borderId="39" xfId="0" applyFill="1" applyBorder="1" applyAlignment="1" applyProtection="1">
      <alignment horizontal="center" vertical="center" wrapText="1"/>
      <protection locked="0" hidden="1"/>
    </xf>
    <xf numFmtId="44" fontId="0" fillId="15" borderId="39" xfId="0" applyNumberFormat="1" applyFill="1" applyBorder="1" applyAlignment="1" applyProtection="1">
      <alignment horizontal="center" vertical="center" wrapText="1"/>
      <protection hidden="1"/>
    </xf>
    <xf numFmtId="44" fontId="0" fillId="15" borderId="16" xfId="0" applyNumberFormat="1" applyFill="1" applyBorder="1" applyAlignment="1" applyProtection="1">
      <alignment horizontal="center" vertical="center" wrapText="1"/>
      <protection locked="0" hidden="1"/>
    </xf>
    <xf numFmtId="0" fontId="0" fillId="0" borderId="23" xfId="0" applyBorder="1" applyAlignment="1" applyProtection="1">
      <alignment horizontal="center" vertical="center" wrapText="1"/>
      <protection locked="0" hidden="1"/>
    </xf>
    <xf numFmtId="0" fontId="0" fillId="0" borderId="18" xfId="0" applyBorder="1" applyAlignment="1" applyProtection="1">
      <alignment horizontal="center" vertical="center" wrapText="1"/>
      <protection locked="0" hidden="1"/>
    </xf>
    <xf numFmtId="0" fontId="0" fillId="15" borderId="41" xfId="0" applyFill="1" applyBorder="1" applyAlignment="1" applyProtection="1">
      <alignment horizontal="center" vertical="center" wrapText="1"/>
      <protection hidden="1"/>
    </xf>
    <xf numFmtId="44" fontId="5" fillId="21" borderId="9" xfId="0" applyNumberFormat="1" applyFont="1" applyFill="1" applyBorder="1" applyAlignment="1" applyProtection="1">
      <alignment horizontal="center" vertical="center" wrapText="1"/>
      <protection hidden="1"/>
    </xf>
    <xf numFmtId="44" fontId="5" fillId="21" borderId="23" xfId="0" applyNumberFormat="1" applyFont="1" applyFill="1" applyBorder="1" applyAlignment="1" applyProtection="1">
      <alignment horizontal="center" vertical="center" wrapText="1"/>
      <protection hidden="1"/>
    </xf>
    <xf numFmtId="44" fontId="5" fillId="16" borderId="9" xfId="0" applyNumberFormat="1" applyFont="1" applyFill="1" applyBorder="1" applyAlignment="1" applyProtection="1">
      <alignment horizontal="center" vertical="center" wrapText="1"/>
      <protection hidden="1"/>
    </xf>
    <xf numFmtId="44" fontId="5" fillId="16" borderId="23" xfId="0" applyNumberFormat="1" applyFont="1" applyFill="1" applyBorder="1" applyAlignment="1" applyProtection="1">
      <alignment horizontal="center" vertical="center" wrapText="1"/>
      <protection hidden="1"/>
    </xf>
    <xf numFmtId="0" fontId="0" fillId="21" borderId="19" xfId="0" applyFill="1" applyBorder="1" applyAlignment="1" applyProtection="1">
      <alignment horizontal="center" vertical="center" wrapText="1"/>
      <protection hidden="1"/>
    </xf>
    <xf numFmtId="0" fontId="0" fillId="21" borderId="21" xfId="0" applyFill="1" applyBorder="1" applyAlignment="1" applyProtection="1">
      <alignment horizontal="center" vertical="center" wrapText="1"/>
      <protection hidden="1"/>
    </xf>
    <xf numFmtId="0" fontId="0" fillId="21" borderId="24" xfId="0" applyFill="1" applyBorder="1" applyAlignment="1" applyProtection="1">
      <alignment horizontal="center" vertical="center" wrapText="1"/>
      <protection hidden="1"/>
    </xf>
    <xf numFmtId="0" fontId="0" fillId="16" borderId="21" xfId="0" applyFill="1" applyBorder="1" applyAlignment="1" applyProtection="1">
      <alignment horizontal="center" vertical="center" wrapText="1"/>
      <protection hidden="1"/>
    </xf>
    <xf numFmtId="0" fontId="0" fillId="16" borderId="24" xfId="0" applyFill="1" applyBorder="1" applyAlignment="1" applyProtection="1">
      <alignment horizontal="center" vertical="center" wrapText="1"/>
      <protection hidden="1"/>
    </xf>
    <xf numFmtId="9" fontId="0" fillId="0" borderId="0" xfId="2" applyFont="1" applyAlignment="1" applyProtection="1">
      <alignment horizontal="center" vertical="center" wrapText="1"/>
      <protection hidden="1"/>
    </xf>
    <xf numFmtId="0" fontId="0" fillId="18" borderId="25" xfId="0" applyFill="1" applyBorder="1" applyAlignment="1" applyProtection="1">
      <alignment horizontal="center" vertical="center" wrapText="1"/>
      <protection locked="0" hidden="1"/>
    </xf>
    <xf numFmtId="0" fontId="0" fillId="16" borderId="15"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locked="0" hidden="1"/>
    </xf>
    <xf numFmtId="0" fontId="0" fillId="0" borderId="0" xfId="0" applyProtection="1">
      <protection locked="0"/>
    </xf>
    <xf numFmtId="0" fontId="0" fillId="16" borderId="15" xfId="0" applyFill="1" applyBorder="1" applyAlignment="1" applyProtection="1">
      <alignment horizontal="center" vertical="center" wrapText="1"/>
      <protection locked="0" hidden="1"/>
    </xf>
    <xf numFmtId="0" fontId="0" fillId="16" borderId="41" xfId="0" applyFill="1" applyBorder="1" applyAlignment="1" applyProtection="1">
      <alignment horizontal="center" vertical="center" wrapText="1"/>
      <protection locked="0" hidden="1"/>
    </xf>
    <xf numFmtId="44" fontId="0" fillId="16" borderId="15" xfId="0" applyNumberFormat="1" applyFill="1" applyBorder="1" applyAlignment="1" applyProtection="1">
      <alignment horizontal="center" vertical="center" wrapText="1"/>
      <protection hidden="1"/>
    </xf>
    <xf numFmtId="49" fontId="0" fillId="18" borderId="39" xfId="0" applyNumberFormat="1" applyFill="1" applyBorder="1" applyAlignment="1" applyProtection="1">
      <alignment horizontal="center" vertical="center" wrapText="1"/>
      <protection locked="0" hidden="1"/>
    </xf>
    <xf numFmtId="49" fontId="0" fillId="18" borderId="18" xfId="0" applyNumberFormat="1" applyFill="1" applyBorder="1" applyAlignment="1" applyProtection="1">
      <alignment horizontal="center" vertical="center" wrapText="1"/>
      <protection locked="0" hidden="1"/>
    </xf>
    <xf numFmtId="44" fontId="5" fillId="21" borderId="16" xfId="0" applyNumberFormat="1" applyFont="1" applyFill="1" applyBorder="1" applyAlignment="1" applyProtection="1">
      <alignment horizontal="center" vertical="center" wrapText="1"/>
      <protection locked="0" hidden="1"/>
    </xf>
    <xf numFmtId="0" fontId="0" fillId="21" borderId="40" xfId="0" applyFill="1" applyBorder="1" applyAlignment="1" applyProtection="1">
      <alignment horizontal="center" vertical="center" wrapText="1"/>
      <protection hidden="1"/>
    </xf>
    <xf numFmtId="44" fontId="5" fillId="16" borderId="18" xfId="0" applyNumberFormat="1" applyFont="1" applyFill="1" applyBorder="1" applyAlignment="1" applyProtection="1">
      <alignment horizontal="center" vertical="center" wrapText="1"/>
      <protection locked="0" hidden="1"/>
    </xf>
    <xf numFmtId="0" fontId="0" fillId="16" borderId="19" xfId="0" applyFill="1" applyBorder="1" applyAlignment="1" applyProtection="1">
      <alignment horizontal="center" vertical="center" wrapText="1"/>
      <protection hidden="1"/>
    </xf>
    <xf numFmtId="0" fontId="3" fillId="16" borderId="15" xfId="0" applyFont="1" applyFill="1" applyBorder="1" applyAlignment="1" applyProtection="1">
      <alignment horizontal="center" vertical="center" wrapText="1"/>
      <protection hidden="1"/>
    </xf>
    <xf numFmtId="44" fontId="5" fillId="16" borderId="15" xfId="0" applyNumberFormat="1" applyFont="1" applyFill="1" applyBorder="1" applyAlignment="1" applyProtection="1">
      <alignment horizontal="center" vertical="center" wrapText="1"/>
      <protection hidden="1"/>
    </xf>
    <xf numFmtId="14" fontId="0" fillId="16" borderId="15" xfId="0" applyNumberFormat="1" applyFill="1" applyBorder="1" applyAlignment="1" applyProtection="1">
      <alignment horizontal="center" vertical="center" wrapText="1"/>
      <protection locked="0" hidden="1"/>
    </xf>
    <xf numFmtId="0" fontId="0" fillId="16" borderId="42" xfId="0" applyFill="1" applyBorder="1" applyAlignment="1" applyProtection="1">
      <alignment horizontal="center" vertical="center" wrapText="1"/>
      <protection hidden="1"/>
    </xf>
    <xf numFmtId="0" fontId="3" fillId="15" borderId="15" xfId="0" applyFont="1" applyFill="1" applyBorder="1" applyAlignment="1" applyProtection="1">
      <alignment horizontal="center" vertical="center" wrapText="1"/>
      <protection hidden="1"/>
    </xf>
    <xf numFmtId="0" fontId="0" fillId="15" borderId="15" xfId="0" applyFill="1" applyBorder="1" applyAlignment="1" applyProtection="1">
      <alignment horizontal="center" vertical="center" wrapText="1"/>
      <protection hidden="1"/>
    </xf>
    <xf numFmtId="44" fontId="0" fillId="15" borderId="15" xfId="0" applyNumberFormat="1" applyFill="1" applyBorder="1" applyAlignment="1" applyProtection="1">
      <alignment horizontal="center" vertical="center" wrapText="1"/>
      <protection hidden="1"/>
    </xf>
    <xf numFmtId="44" fontId="5" fillId="21" borderId="15" xfId="0" applyNumberFormat="1" applyFont="1" applyFill="1" applyBorder="1" applyAlignment="1" applyProtection="1">
      <alignment horizontal="center" vertical="center" wrapText="1"/>
      <protection hidden="1"/>
    </xf>
    <xf numFmtId="0" fontId="0" fillId="15" borderId="15" xfId="0" applyFill="1" applyBorder="1" applyAlignment="1" applyProtection="1">
      <alignment horizontal="center" vertical="center" wrapText="1"/>
      <protection locked="0" hidden="1"/>
    </xf>
    <xf numFmtId="14" fontId="0" fillId="15" borderId="15" xfId="0" applyNumberFormat="1" applyFill="1" applyBorder="1" applyAlignment="1" applyProtection="1">
      <alignment horizontal="center" vertical="center" wrapText="1"/>
      <protection locked="0" hidden="1"/>
    </xf>
    <xf numFmtId="0" fontId="0" fillId="21" borderId="42" xfId="0" applyFill="1" applyBorder="1" applyAlignment="1" applyProtection="1">
      <alignment horizontal="center" vertical="center" wrapText="1"/>
      <protection hidden="1"/>
    </xf>
    <xf numFmtId="49" fontId="0" fillId="18" borderId="16" xfId="0" applyNumberFormat="1" applyFill="1" applyBorder="1" applyAlignment="1" applyProtection="1">
      <alignment horizontal="center" vertical="center" wrapText="1"/>
      <protection hidden="1"/>
    </xf>
    <xf numFmtId="49" fontId="0" fillId="18" borderId="41" xfId="0" applyNumberFormat="1" applyFill="1" applyBorder="1" applyAlignment="1" applyProtection="1">
      <alignment horizontal="center" vertical="center" wrapText="1"/>
      <protection hidden="1"/>
    </xf>
    <xf numFmtId="49" fontId="0" fillId="18" borderId="39" xfId="0" applyNumberFormat="1" applyFill="1" applyBorder="1" applyAlignment="1" applyProtection="1">
      <alignment horizontal="center" vertical="center" wrapText="1"/>
      <protection hidden="1"/>
    </xf>
    <xf numFmtId="0" fontId="0" fillId="18" borderId="23" xfId="0" applyFill="1" applyBorder="1" applyAlignment="1" applyProtection="1">
      <alignment horizontal="center" vertical="center" wrapText="1"/>
      <protection hidden="1"/>
    </xf>
    <xf numFmtId="0" fontId="0" fillId="21" borderId="20" xfId="0" applyFill="1" applyBorder="1" applyAlignment="1" applyProtection="1">
      <alignment horizontal="center" vertical="center" wrapText="1"/>
      <protection hidden="1"/>
    </xf>
    <xf numFmtId="0" fontId="0" fillId="21" borderId="22" xfId="0" applyFill="1" applyBorder="1" applyAlignment="1" applyProtection="1">
      <alignment horizontal="center" vertical="center" wrapText="1"/>
      <protection hidden="1"/>
    </xf>
  </cellXfs>
  <cellStyles count="3">
    <cellStyle name="Normale" xfId="0" builtinId="0"/>
    <cellStyle name="Percentuale" xfId="2" builtinId="5"/>
    <cellStyle name="Valuta" xfId="1" builtinId="4"/>
  </cellStyles>
  <dxfs count="72">
    <dxf>
      <fill>
        <patternFill>
          <bgColor theme="9" tint="0.79998168889431442"/>
        </patternFill>
      </fill>
    </dxf>
    <dxf>
      <fill>
        <patternFill>
          <bgColor theme="0"/>
        </patternFill>
      </fill>
    </dxf>
    <dxf>
      <fill>
        <patternFill>
          <bgColor theme="9" tint="0.79998168889431442"/>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theme="0"/>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BI451"/>
  <sheetViews>
    <sheetView tabSelected="1" zoomScale="60" zoomScaleNormal="60" workbookViewId="0">
      <pane ySplit="1" topLeftCell="A2" activePane="bottomLeft" state="frozen"/>
      <selection pane="bottomLeft" activeCell="R2" sqref="R2"/>
    </sheetView>
  </sheetViews>
  <sheetFormatPr defaultColWidth="18.42578125" defaultRowHeight="15"/>
  <cols>
    <col min="1" max="1" width="11" style="56" customWidth="1"/>
    <col min="2" max="2" width="22.28515625" style="56" customWidth="1"/>
    <col min="3" max="3" width="23" style="56" customWidth="1"/>
    <col min="4" max="4" width="21.7109375" style="56" customWidth="1"/>
    <col min="5" max="5" width="16.85546875" style="56" customWidth="1"/>
    <col min="6" max="6" width="20.85546875" style="56" bestFit="1" customWidth="1"/>
    <col min="7" max="7" width="33.42578125" style="56" customWidth="1"/>
    <col min="8" max="9" width="0.140625" style="56" customWidth="1"/>
    <col min="10" max="10" width="22.5703125" style="56" bestFit="1" customWidth="1"/>
    <col min="11" max="11" width="25.140625" style="56" customWidth="1"/>
    <col min="12" max="12" width="41" style="94" customWidth="1"/>
    <col min="13" max="13" width="17.28515625" style="94" customWidth="1"/>
    <col min="14" max="14" width="16" style="56" customWidth="1"/>
    <col min="15" max="15" width="21.7109375" style="94" customWidth="1"/>
    <col min="16" max="16" width="30.28515625" style="95" customWidth="1"/>
    <col min="17" max="17" width="19.85546875" style="96" customWidth="1"/>
    <col min="18" max="18" width="25.5703125" style="56" customWidth="1"/>
    <col min="19" max="19" width="32" style="56" bestFit="1" customWidth="1"/>
    <col min="20" max="20" width="22.5703125" style="56" customWidth="1"/>
    <col min="21" max="52" width="18.42578125" style="102"/>
    <col min="53" max="53" width="16.140625" style="102" bestFit="1" customWidth="1"/>
    <col min="54" max="54" width="20.5703125" style="102" customWidth="1"/>
    <col min="55" max="55" width="14.42578125" style="102" bestFit="1" customWidth="1"/>
    <col min="56" max="58" width="18.42578125" style="102"/>
    <col min="59" max="59" width="18.42578125" style="174"/>
    <col min="60" max="60" width="18.42578125" style="102"/>
    <col min="61" max="61" width="18.42578125" style="181"/>
    <col min="62" max="16384" width="18.42578125" style="102"/>
  </cols>
  <sheetData>
    <row r="1" spans="1:61" ht="42.75" customHeight="1">
      <c r="A1" s="97" t="s">
        <v>0</v>
      </c>
      <c r="B1" s="97" t="s">
        <v>1</v>
      </c>
      <c r="C1" s="97" t="s">
        <v>2</v>
      </c>
      <c r="D1" s="97" t="s">
        <v>3</v>
      </c>
      <c r="E1" s="98" t="s">
        <v>4</v>
      </c>
      <c r="F1" s="98" t="s">
        <v>5</v>
      </c>
      <c r="G1" s="97" t="s">
        <v>6</v>
      </c>
      <c r="H1" s="97"/>
      <c r="I1" s="97"/>
      <c r="J1" s="97" t="s">
        <v>7</v>
      </c>
      <c r="K1" s="97" t="s">
        <v>8</v>
      </c>
      <c r="L1" s="99" t="s">
        <v>9</v>
      </c>
      <c r="M1" s="99" t="s">
        <v>10</v>
      </c>
      <c r="N1" s="97" t="s">
        <v>11</v>
      </c>
      <c r="O1" s="99" t="s">
        <v>12</v>
      </c>
      <c r="P1" s="100" t="s">
        <v>13</v>
      </c>
      <c r="Q1" s="101" t="s">
        <v>14</v>
      </c>
      <c r="R1" s="97" t="s">
        <v>15</v>
      </c>
      <c r="S1" s="97" t="s">
        <v>16</v>
      </c>
      <c r="T1" s="97" t="s">
        <v>17</v>
      </c>
    </row>
    <row r="2" spans="1:61" ht="113.25" customHeight="1">
      <c r="A2" s="103">
        <v>1</v>
      </c>
      <c r="B2" s="103" t="str">
        <f>IF(OR(D2="VIETNAM",D2="THAILANDIA (EX SIAM)",D2="TAIWAN",D2="SRI LANKA",D2="SINGAPORE",D2="REPUBBLICA DELL'INDIA",D2="NEPAL",D2="MYANMAR (EX BIRMANIA)",D2="MAURITIUS",D2="MALESIA",D2="MALDIVE",D2="LAOS",D2="INDONESIA",D2="FILIPPINE",D2="CAMBOGIA",D2="NORVEGIA",D2="COREA DEL SUD",D2="CINA",D2="BRASILE",D2="AUSTRALIA",D2="QATAR",D2="EMIRATI ARABI UNITI",),"SI","NO")</f>
        <v>NO</v>
      </c>
      <c r="C2" s="103" t="str">
        <f>IF(OR(D2="VIETNAM",D2="THAILANDIA (EX SIAM)",D2="TAIWAN",D2="SRI LANKA",D2="SINGAPORE",D2="REPUBBLICA DELL'INDIA",D2="NEPAL",D2="MYANMAR (EX BIRMANIA)",D2="MAURITIUS",D2="MALESIA",D2="MALDIVE",D2="LAOS",D2="INDONESIA",D2="FILIPPINE",D2="CAMBOGIA"),"Area Sud Est Asiatico e Arcipelaghi Oceano indiano","")</f>
        <v/>
      </c>
      <c r="D2" s="58" t="s">
        <v>18</v>
      </c>
      <c r="E2" s="105" t="s">
        <v>19</v>
      </c>
      <c r="F2" s="105" t="s">
        <v>19</v>
      </c>
      <c r="G2" s="103" t="str">
        <f>IF(J2="Spese di organizzazione videodegustazione/evento ONLINE","DIGITALE","GENERICA")</f>
        <v>GENERICA</v>
      </c>
      <c r="H2" s="57"/>
      <c r="I2" s="57"/>
      <c r="J2" s="58" t="s">
        <v>20</v>
      </c>
      <c r="K2" s="103" t="s">
        <v>21</v>
      </c>
      <c r="L2" s="125" t="s">
        <v>19</v>
      </c>
      <c r="M2" s="59" t="s">
        <v>22</v>
      </c>
      <c r="N2" s="103">
        <f>IF(M2="SELEZIONARE COSTO UNITARIO",0,1)</f>
        <v>0</v>
      </c>
      <c r="O2" s="125">
        <f>IF(M2="SELEZIONARE COSTO UNITARIO",0,M2*N2)</f>
        <v>0</v>
      </c>
      <c r="P2" s="60" t="s">
        <v>23</v>
      </c>
      <c r="Q2" s="61"/>
      <c r="R2" s="57"/>
      <c r="S2" s="57"/>
      <c r="T2" s="57"/>
      <c r="AZ2" s="102" t="s">
        <v>20</v>
      </c>
      <c r="BA2" s="102" t="s">
        <v>22</v>
      </c>
      <c r="BB2" s="102">
        <v>0</v>
      </c>
      <c r="BD2" s="102" t="s">
        <v>24</v>
      </c>
      <c r="BG2" s="174">
        <v>0</v>
      </c>
      <c r="BI2" s="181">
        <v>0</v>
      </c>
    </row>
    <row r="3" spans="1:61" ht="113.25" customHeight="1">
      <c r="A3" s="104">
        <v>2</v>
      </c>
      <c r="B3" s="103" t="str">
        <f t="shared" ref="B3:B66" si="0">IF(OR(D3="VIETNAM",D3="THAILANDIA (EX SIAM)",D3="TAIWAN",D3="SRI LANKA",D3="SINGAPORE",D3="REPUBBLICA DELL'INDIA",D3="NEPAL",D3="MYANMAR (EX BIRMANIA)",D3="MAURITIUS",D3="MALESIA",D3="MALDIVE",D3="LAOS",D3="INDONESIA",D3="FILIPPINE",D3="CAMBOGIA",D3="NORVEGIA",D3="COREA DEL SUD",D3="CINA",D3="BRASILE",D3="AUSTRALIA",D3="QATAR",D3="EMIRATI ARABI UNITI",),"SI","NO")</f>
        <v>NO</v>
      </c>
      <c r="C3" s="103" t="str">
        <f t="shared" ref="C3:C66" si="1">IF(OR(D3="VIETNAM",D3="THAILANDIA (EX SIAM)",D3="TAIWAN",D3="SRI LANKA",D3="SINGAPORE",D3="REPUBBLICA DELL'INDIA",D3="NEPAL",D3="MYANMAR (EX BIRMANIA)",D3="MAURITIUS",D3="MALESIA",D3="MALDIVE",D3="LAOS",D3="INDONESIA",D3="FILIPPINE",D3="CAMBOGIA"),"Area Sud Est Asiatico e Arcipelaghi Oceano indiano","")</f>
        <v/>
      </c>
      <c r="D3" s="63" t="s">
        <v>18</v>
      </c>
      <c r="E3" s="106" t="s">
        <v>19</v>
      </c>
      <c r="F3" s="106" t="s">
        <v>19</v>
      </c>
      <c r="G3" s="104" t="str">
        <f t="shared" ref="G3:G66" si="2">IF(J3="Spese di organizzazione videodegustazione/evento ONLINE","DIGITALE","GENERICA")</f>
        <v>GENERICA</v>
      </c>
      <c r="H3" s="62"/>
      <c r="I3" s="62"/>
      <c r="J3" s="63" t="s">
        <v>20</v>
      </c>
      <c r="K3" s="104" t="s">
        <v>21</v>
      </c>
      <c r="L3" s="125" t="s">
        <v>19</v>
      </c>
      <c r="M3" s="64" t="s">
        <v>22</v>
      </c>
      <c r="N3" s="104">
        <f t="shared" ref="N3:N66" si="3">IF(M3="SELEZIONARE COSTO UNITARIO",0,1)</f>
        <v>0</v>
      </c>
      <c r="O3" s="132">
        <f t="shared" ref="O3:O66" si="4">IF(M3="SELEZIONARE COSTO UNITARIO",0,M3*N3)</f>
        <v>0</v>
      </c>
      <c r="P3" s="60" t="s">
        <v>23</v>
      </c>
      <c r="Q3" s="66"/>
      <c r="R3" s="62"/>
      <c r="S3" s="62"/>
      <c r="T3" s="62"/>
      <c r="AZ3" s="102" t="s">
        <v>25</v>
      </c>
      <c r="BA3" s="102">
        <v>1000</v>
      </c>
      <c r="BB3" s="102">
        <v>1</v>
      </c>
      <c r="BC3" s="102" t="s">
        <v>26</v>
      </c>
      <c r="BD3" s="102" t="s">
        <v>27</v>
      </c>
      <c r="BG3" s="174">
        <v>3000</v>
      </c>
      <c r="BI3" s="181">
        <v>1200</v>
      </c>
    </row>
    <row r="4" spans="1:61" ht="113.25" customHeight="1">
      <c r="A4" s="103">
        <v>3</v>
      </c>
      <c r="B4" s="103" t="str">
        <f t="shared" si="0"/>
        <v>NO</v>
      </c>
      <c r="C4" s="103" t="str">
        <f t="shared" si="1"/>
        <v/>
      </c>
      <c r="D4" s="63" t="s">
        <v>18</v>
      </c>
      <c r="E4" s="106" t="s">
        <v>19</v>
      </c>
      <c r="F4" s="106" t="s">
        <v>19</v>
      </c>
      <c r="G4" s="104" t="str">
        <f t="shared" si="2"/>
        <v>GENERICA</v>
      </c>
      <c r="H4" s="62"/>
      <c r="I4" s="62"/>
      <c r="J4" s="63" t="s">
        <v>20</v>
      </c>
      <c r="K4" s="104" t="s">
        <v>21</v>
      </c>
      <c r="L4" s="125" t="s">
        <v>19</v>
      </c>
      <c r="M4" s="64" t="s">
        <v>22</v>
      </c>
      <c r="N4" s="104">
        <f t="shared" si="3"/>
        <v>0</v>
      </c>
      <c r="O4" s="132">
        <f t="shared" si="4"/>
        <v>0</v>
      </c>
      <c r="P4" s="60" t="s">
        <v>23</v>
      </c>
      <c r="Q4" s="66"/>
      <c r="R4" s="62"/>
      <c r="S4" s="62"/>
      <c r="T4" s="62"/>
      <c r="AZ4" s="102" t="s">
        <v>28</v>
      </c>
      <c r="BA4" s="102">
        <v>2500</v>
      </c>
      <c r="BB4" s="102">
        <v>2</v>
      </c>
      <c r="BD4" s="102" t="s">
        <v>21</v>
      </c>
      <c r="BG4" s="174">
        <v>2400</v>
      </c>
      <c r="BI4" s="181">
        <v>960</v>
      </c>
    </row>
    <row r="5" spans="1:61" ht="113.25" customHeight="1">
      <c r="A5" s="104">
        <v>4</v>
      </c>
      <c r="B5" s="103" t="str">
        <f t="shared" si="0"/>
        <v>NO</v>
      </c>
      <c r="C5" s="103" t="str">
        <f t="shared" si="1"/>
        <v/>
      </c>
      <c r="D5" s="63" t="s">
        <v>18</v>
      </c>
      <c r="E5" s="106" t="s">
        <v>19</v>
      </c>
      <c r="F5" s="106" t="s">
        <v>19</v>
      </c>
      <c r="G5" s="104" t="str">
        <f t="shared" si="2"/>
        <v>GENERICA</v>
      </c>
      <c r="H5" s="62"/>
      <c r="I5" s="62"/>
      <c r="J5" s="63" t="s">
        <v>20</v>
      </c>
      <c r="K5" s="104" t="s">
        <v>21</v>
      </c>
      <c r="L5" s="125" t="s">
        <v>19</v>
      </c>
      <c r="M5" s="64" t="s">
        <v>22</v>
      </c>
      <c r="N5" s="104">
        <f t="shared" si="3"/>
        <v>0</v>
      </c>
      <c r="O5" s="132">
        <f t="shared" si="4"/>
        <v>0</v>
      </c>
      <c r="P5" s="60" t="s">
        <v>23</v>
      </c>
      <c r="Q5" s="66"/>
      <c r="R5" s="62"/>
      <c r="S5" s="62"/>
      <c r="T5" s="62"/>
      <c r="AZ5" s="102" t="s">
        <v>29</v>
      </c>
      <c r="BA5" s="102">
        <v>5000</v>
      </c>
      <c r="BG5" s="174">
        <v>2149.58</v>
      </c>
      <c r="BI5" s="181">
        <v>768</v>
      </c>
    </row>
    <row r="6" spans="1:61" ht="113.25" customHeight="1">
      <c r="A6" s="103">
        <v>5</v>
      </c>
      <c r="B6" s="103" t="str">
        <f t="shared" si="0"/>
        <v>NO</v>
      </c>
      <c r="C6" s="103" t="str">
        <f t="shared" si="1"/>
        <v/>
      </c>
      <c r="D6" s="63" t="s">
        <v>18</v>
      </c>
      <c r="E6" s="106" t="s">
        <v>19</v>
      </c>
      <c r="F6" s="106" t="s">
        <v>19</v>
      </c>
      <c r="G6" s="104" t="str">
        <f t="shared" si="2"/>
        <v>GENERICA</v>
      </c>
      <c r="H6" s="62"/>
      <c r="I6" s="62"/>
      <c r="J6" s="63" t="s">
        <v>20</v>
      </c>
      <c r="K6" s="104" t="s">
        <v>21</v>
      </c>
      <c r="L6" s="125" t="s">
        <v>19</v>
      </c>
      <c r="M6" s="64" t="s">
        <v>22</v>
      </c>
      <c r="N6" s="104">
        <f t="shared" si="3"/>
        <v>0</v>
      </c>
      <c r="O6" s="132">
        <f t="shared" si="4"/>
        <v>0</v>
      </c>
      <c r="P6" s="60" t="s">
        <v>23</v>
      </c>
      <c r="Q6" s="66"/>
      <c r="R6" s="62"/>
      <c r="S6" s="62"/>
      <c r="T6" s="62"/>
      <c r="BG6" s="174">
        <v>2065.39</v>
      </c>
      <c r="BI6" s="181">
        <v>614.4</v>
      </c>
    </row>
    <row r="7" spans="1:61" ht="113.25" customHeight="1">
      <c r="A7" s="104">
        <v>6</v>
      </c>
      <c r="B7" s="103" t="str">
        <f t="shared" si="0"/>
        <v>NO</v>
      </c>
      <c r="C7" s="103" t="str">
        <f t="shared" si="1"/>
        <v/>
      </c>
      <c r="D7" s="63" t="s">
        <v>18</v>
      </c>
      <c r="E7" s="106" t="s">
        <v>19</v>
      </c>
      <c r="F7" s="106" t="s">
        <v>19</v>
      </c>
      <c r="G7" s="104" t="str">
        <f t="shared" si="2"/>
        <v>GENERICA</v>
      </c>
      <c r="H7" s="62"/>
      <c r="I7" s="62"/>
      <c r="J7" s="63" t="s">
        <v>20</v>
      </c>
      <c r="K7" s="104" t="s">
        <v>21</v>
      </c>
      <c r="L7" s="125" t="s">
        <v>19</v>
      </c>
      <c r="M7" s="64" t="s">
        <v>22</v>
      </c>
      <c r="N7" s="104">
        <f t="shared" si="3"/>
        <v>0</v>
      </c>
      <c r="O7" s="132">
        <f t="shared" si="4"/>
        <v>0</v>
      </c>
      <c r="P7" s="60" t="s">
        <v>23</v>
      </c>
      <c r="Q7" s="66"/>
      <c r="R7" s="62"/>
      <c r="S7" s="62"/>
      <c r="T7" s="62"/>
      <c r="BG7" s="174">
        <v>1719.664</v>
      </c>
      <c r="BI7" s="181">
        <v>491.52</v>
      </c>
    </row>
    <row r="8" spans="1:61" ht="113.25" customHeight="1">
      <c r="A8" s="103">
        <v>7</v>
      </c>
      <c r="B8" s="103" t="str">
        <f t="shared" si="0"/>
        <v>NO</v>
      </c>
      <c r="C8" s="103" t="str">
        <f t="shared" si="1"/>
        <v/>
      </c>
      <c r="D8" s="63" t="s">
        <v>18</v>
      </c>
      <c r="E8" s="106" t="s">
        <v>19</v>
      </c>
      <c r="F8" s="106" t="s">
        <v>19</v>
      </c>
      <c r="G8" s="104" t="str">
        <f t="shared" si="2"/>
        <v>GENERICA</v>
      </c>
      <c r="H8" s="62"/>
      <c r="I8" s="62"/>
      <c r="J8" s="63" t="s">
        <v>20</v>
      </c>
      <c r="K8" s="104" t="s">
        <v>21</v>
      </c>
      <c r="L8" s="125" t="s">
        <v>19</v>
      </c>
      <c r="M8" s="64" t="s">
        <v>22</v>
      </c>
      <c r="N8" s="104">
        <f t="shared" si="3"/>
        <v>0</v>
      </c>
      <c r="O8" s="132">
        <f t="shared" si="4"/>
        <v>0</v>
      </c>
      <c r="P8" s="60" t="s">
        <v>23</v>
      </c>
      <c r="Q8" s="66"/>
      <c r="R8" s="62"/>
      <c r="S8" s="62"/>
      <c r="T8" s="62"/>
      <c r="BG8" s="174">
        <v>1375.7311999999999</v>
      </c>
      <c r="BI8" s="181">
        <v>393.21600000000001</v>
      </c>
    </row>
    <row r="9" spans="1:61" ht="113.25" customHeight="1">
      <c r="A9" s="104">
        <v>8</v>
      </c>
      <c r="B9" s="103" t="str">
        <f t="shared" si="0"/>
        <v>NO</v>
      </c>
      <c r="C9" s="103" t="str">
        <f t="shared" si="1"/>
        <v/>
      </c>
      <c r="D9" s="63" t="s">
        <v>18</v>
      </c>
      <c r="E9" s="106" t="s">
        <v>19</v>
      </c>
      <c r="F9" s="106" t="s">
        <v>19</v>
      </c>
      <c r="G9" s="104" t="str">
        <f t="shared" si="2"/>
        <v>GENERICA</v>
      </c>
      <c r="H9" s="62"/>
      <c r="I9" s="62"/>
      <c r="J9" s="63" t="s">
        <v>20</v>
      </c>
      <c r="K9" s="104" t="s">
        <v>21</v>
      </c>
      <c r="L9" s="125" t="s">
        <v>19</v>
      </c>
      <c r="M9" s="64" t="s">
        <v>22</v>
      </c>
      <c r="N9" s="104">
        <f t="shared" si="3"/>
        <v>0</v>
      </c>
      <c r="O9" s="132">
        <f t="shared" si="4"/>
        <v>0</v>
      </c>
      <c r="P9" s="60" t="s">
        <v>23</v>
      </c>
      <c r="Q9" s="66"/>
      <c r="R9" s="62"/>
      <c r="S9" s="62"/>
      <c r="T9" s="62"/>
      <c r="BG9" s="174">
        <v>1100.5849599999999</v>
      </c>
      <c r="BI9" s="181">
        <v>314.57280000000003</v>
      </c>
    </row>
    <row r="10" spans="1:61" ht="113.25" customHeight="1">
      <c r="A10" s="103">
        <v>9</v>
      </c>
      <c r="B10" s="103" t="str">
        <f t="shared" si="0"/>
        <v>NO</v>
      </c>
      <c r="C10" s="103" t="str">
        <f t="shared" si="1"/>
        <v/>
      </c>
      <c r="D10" s="63" t="s">
        <v>18</v>
      </c>
      <c r="E10" s="106" t="s">
        <v>19</v>
      </c>
      <c r="F10" s="106" t="s">
        <v>19</v>
      </c>
      <c r="G10" s="104" t="str">
        <f t="shared" si="2"/>
        <v>GENERICA</v>
      </c>
      <c r="H10" s="62"/>
      <c r="I10" s="62"/>
      <c r="J10" s="63" t="s">
        <v>20</v>
      </c>
      <c r="K10" s="104" t="s">
        <v>21</v>
      </c>
      <c r="L10" s="125" t="s">
        <v>19</v>
      </c>
      <c r="M10" s="64" t="s">
        <v>22</v>
      </c>
      <c r="N10" s="104">
        <f t="shared" si="3"/>
        <v>0</v>
      </c>
      <c r="O10" s="132">
        <f t="shared" si="4"/>
        <v>0</v>
      </c>
      <c r="P10" s="60" t="s">
        <v>23</v>
      </c>
      <c r="Q10" s="66"/>
      <c r="R10" s="62"/>
      <c r="S10" s="62"/>
      <c r="T10" s="62"/>
      <c r="BG10" s="174">
        <v>880.46796799999993</v>
      </c>
      <c r="BI10" s="181">
        <v>251.65824000000003</v>
      </c>
    </row>
    <row r="11" spans="1:61" ht="113.25" customHeight="1">
      <c r="A11" s="104">
        <v>10</v>
      </c>
      <c r="B11" s="103" t="str">
        <f t="shared" si="0"/>
        <v>NO</v>
      </c>
      <c r="C11" s="103" t="str">
        <f t="shared" si="1"/>
        <v/>
      </c>
      <c r="D11" s="63" t="s">
        <v>18</v>
      </c>
      <c r="E11" s="106" t="s">
        <v>19</v>
      </c>
      <c r="F11" s="106" t="s">
        <v>19</v>
      </c>
      <c r="G11" s="104" t="str">
        <f t="shared" si="2"/>
        <v>GENERICA</v>
      </c>
      <c r="H11" s="62"/>
      <c r="I11" s="62"/>
      <c r="J11" s="63" t="s">
        <v>20</v>
      </c>
      <c r="K11" s="104" t="s">
        <v>21</v>
      </c>
      <c r="L11" s="125" t="s">
        <v>19</v>
      </c>
      <c r="M11" s="64" t="s">
        <v>22</v>
      </c>
      <c r="N11" s="104">
        <f t="shared" si="3"/>
        <v>0</v>
      </c>
      <c r="O11" s="132">
        <f t="shared" si="4"/>
        <v>0</v>
      </c>
      <c r="P11" s="60" t="s">
        <v>23</v>
      </c>
      <c r="Q11" s="66"/>
      <c r="R11" s="62"/>
      <c r="S11" s="62"/>
      <c r="T11" s="62"/>
      <c r="BG11" s="174">
        <v>704.37437439999997</v>
      </c>
      <c r="BI11" s="181">
        <v>201.32659200000003</v>
      </c>
    </row>
    <row r="12" spans="1:61" ht="113.25" customHeight="1">
      <c r="A12" s="103">
        <v>11</v>
      </c>
      <c r="B12" s="103" t="str">
        <f t="shared" si="0"/>
        <v>NO</v>
      </c>
      <c r="C12" s="103" t="str">
        <f t="shared" si="1"/>
        <v/>
      </c>
      <c r="D12" s="63" t="s">
        <v>18</v>
      </c>
      <c r="E12" s="106" t="s">
        <v>19</v>
      </c>
      <c r="F12" s="106" t="s">
        <v>19</v>
      </c>
      <c r="G12" s="104" t="str">
        <f t="shared" si="2"/>
        <v>GENERICA</v>
      </c>
      <c r="H12" s="62"/>
      <c r="I12" s="62"/>
      <c r="J12" s="63" t="s">
        <v>20</v>
      </c>
      <c r="K12" s="104" t="s">
        <v>21</v>
      </c>
      <c r="L12" s="125" t="s">
        <v>19</v>
      </c>
      <c r="M12" s="64" t="s">
        <v>22</v>
      </c>
      <c r="N12" s="104">
        <f t="shared" si="3"/>
        <v>0</v>
      </c>
      <c r="O12" s="132">
        <f t="shared" si="4"/>
        <v>0</v>
      </c>
      <c r="P12" s="60" t="s">
        <v>23</v>
      </c>
      <c r="Q12" s="66"/>
      <c r="R12" s="62"/>
      <c r="S12" s="62"/>
      <c r="T12" s="62"/>
      <c r="BG12" s="174">
        <v>692.36</v>
      </c>
      <c r="BI12" s="181">
        <v>161.06127360000002</v>
      </c>
    </row>
    <row r="13" spans="1:61" ht="113.25" customHeight="1">
      <c r="A13" s="104">
        <v>12</v>
      </c>
      <c r="B13" s="103" t="str">
        <f t="shared" si="0"/>
        <v>NO</v>
      </c>
      <c r="C13" s="103" t="str">
        <f t="shared" si="1"/>
        <v/>
      </c>
      <c r="D13" s="63" t="s">
        <v>18</v>
      </c>
      <c r="E13" s="106" t="s">
        <v>19</v>
      </c>
      <c r="F13" s="106" t="s">
        <v>19</v>
      </c>
      <c r="G13" s="104" t="str">
        <f t="shared" si="2"/>
        <v>GENERICA</v>
      </c>
      <c r="H13" s="62"/>
      <c r="I13" s="62"/>
      <c r="J13" s="63" t="s">
        <v>20</v>
      </c>
      <c r="K13" s="104" t="s">
        <v>21</v>
      </c>
      <c r="L13" s="125" t="s">
        <v>19</v>
      </c>
      <c r="M13" s="64" t="s">
        <v>22</v>
      </c>
      <c r="N13" s="104">
        <f t="shared" si="3"/>
        <v>0</v>
      </c>
      <c r="O13" s="132">
        <f t="shared" si="4"/>
        <v>0</v>
      </c>
      <c r="P13" s="60" t="s">
        <v>23</v>
      </c>
      <c r="Q13" s="66"/>
      <c r="R13" s="62"/>
      <c r="S13" s="62"/>
      <c r="T13" s="62"/>
      <c r="BG13" s="174">
        <v>563.49949951999997</v>
      </c>
      <c r="BI13" s="181">
        <v>128.84901888000002</v>
      </c>
    </row>
    <row r="14" spans="1:61" ht="113.25" customHeight="1">
      <c r="A14" s="103">
        <v>13</v>
      </c>
      <c r="B14" s="103" t="str">
        <f t="shared" si="0"/>
        <v>NO</v>
      </c>
      <c r="C14" s="103" t="str">
        <f t="shared" si="1"/>
        <v/>
      </c>
      <c r="D14" s="63" t="s">
        <v>18</v>
      </c>
      <c r="E14" s="106" t="s">
        <v>19</v>
      </c>
      <c r="F14" s="106" t="s">
        <v>19</v>
      </c>
      <c r="G14" s="104" t="str">
        <f t="shared" si="2"/>
        <v>GENERICA</v>
      </c>
      <c r="H14" s="62"/>
      <c r="I14" s="62"/>
      <c r="J14" s="63" t="s">
        <v>20</v>
      </c>
      <c r="K14" s="104" t="s">
        <v>21</v>
      </c>
      <c r="L14" s="125" t="s">
        <v>19</v>
      </c>
      <c r="M14" s="64" t="s">
        <v>22</v>
      </c>
      <c r="N14" s="104">
        <f t="shared" si="3"/>
        <v>0</v>
      </c>
      <c r="O14" s="132">
        <f t="shared" si="4"/>
        <v>0</v>
      </c>
      <c r="P14" s="60" t="s">
        <v>23</v>
      </c>
      <c r="Q14" s="66"/>
      <c r="R14" s="62"/>
      <c r="S14" s="62"/>
      <c r="T14" s="62"/>
      <c r="BG14" s="174">
        <v>450.79959961599997</v>
      </c>
      <c r="BI14" s="181">
        <v>103.07921510400001</v>
      </c>
    </row>
    <row r="15" spans="1:61" ht="113.25" customHeight="1">
      <c r="A15" s="104">
        <v>14</v>
      </c>
      <c r="B15" s="103" t="str">
        <f t="shared" si="0"/>
        <v>NO</v>
      </c>
      <c r="C15" s="103" t="str">
        <f t="shared" si="1"/>
        <v/>
      </c>
      <c r="D15" s="63" t="s">
        <v>18</v>
      </c>
      <c r="E15" s="106" t="s">
        <v>19</v>
      </c>
      <c r="F15" s="106" t="s">
        <v>19</v>
      </c>
      <c r="G15" s="104" t="str">
        <f t="shared" si="2"/>
        <v>GENERICA</v>
      </c>
      <c r="H15" s="62"/>
      <c r="I15" s="62"/>
      <c r="J15" s="63" t="s">
        <v>20</v>
      </c>
      <c r="K15" s="104" t="s">
        <v>21</v>
      </c>
      <c r="L15" s="125" t="s">
        <v>19</v>
      </c>
      <c r="M15" s="64" t="s">
        <v>22</v>
      </c>
      <c r="N15" s="104">
        <f t="shared" si="3"/>
        <v>0</v>
      </c>
      <c r="O15" s="132">
        <f t="shared" si="4"/>
        <v>0</v>
      </c>
      <c r="P15" s="60" t="s">
        <v>23</v>
      </c>
      <c r="Q15" s="66"/>
      <c r="R15" s="62"/>
      <c r="S15" s="62"/>
      <c r="T15" s="62"/>
      <c r="BG15" s="174">
        <v>402.02</v>
      </c>
      <c r="BI15" s="181">
        <v>82.463372083200014</v>
      </c>
    </row>
    <row r="16" spans="1:61" ht="113.25" customHeight="1">
      <c r="A16" s="103">
        <v>15</v>
      </c>
      <c r="B16" s="103" t="str">
        <f t="shared" si="0"/>
        <v>NO</v>
      </c>
      <c r="C16" s="103" t="str">
        <f t="shared" si="1"/>
        <v/>
      </c>
      <c r="D16" s="63" t="s">
        <v>18</v>
      </c>
      <c r="E16" s="106" t="s">
        <v>19</v>
      </c>
      <c r="F16" s="106" t="s">
        <v>19</v>
      </c>
      <c r="G16" s="104" t="str">
        <f t="shared" si="2"/>
        <v>GENERICA</v>
      </c>
      <c r="H16" s="62"/>
      <c r="I16" s="62"/>
      <c r="J16" s="63" t="s">
        <v>20</v>
      </c>
      <c r="K16" s="104" t="s">
        <v>21</v>
      </c>
      <c r="L16" s="125" t="s">
        <v>19</v>
      </c>
      <c r="M16" s="64" t="s">
        <v>22</v>
      </c>
      <c r="N16" s="104">
        <f t="shared" si="3"/>
        <v>0</v>
      </c>
      <c r="O16" s="132">
        <f t="shared" si="4"/>
        <v>0</v>
      </c>
      <c r="P16" s="60" t="s">
        <v>23</v>
      </c>
      <c r="Q16" s="66"/>
      <c r="R16" s="62"/>
      <c r="S16" s="62"/>
      <c r="T16" s="62"/>
      <c r="BG16" s="174">
        <v>360.63967969279997</v>
      </c>
      <c r="BI16" s="181">
        <v>65.970697666560014</v>
      </c>
    </row>
    <row r="17" spans="1:61" ht="113.25" customHeight="1">
      <c r="A17" s="104">
        <v>16</v>
      </c>
      <c r="B17" s="103" t="str">
        <f t="shared" si="0"/>
        <v>NO</v>
      </c>
      <c r="C17" s="103" t="str">
        <f t="shared" si="1"/>
        <v/>
      </c>
      <c r="D17" s="63" t="s">
        <v>18</v>
      </c>
      <c r="E17" s="106" t="s">
        <v>19</v>
      </c>
      <c r="F17" s="106" t="s">
        <v>19</v>
      </c>
      <c r="G17" s="104" t="str">
        <f t="shared" si="2"/>
        <v>GENERICA</v>
      </c>
      <c r="H17" s="62"/>
      <c r="I17" s="62"/>
      <c r="J17" s="63" t="s">
        <v>20</v>
      </c>
      <c r="K17" s="104" t="s">
        <v>21</v>
      </c>
      <c r="L17" s="125" t="s">
        <v>19</v>
      </c>
      <c r="M17" s="64" t="s">
        <v>22</v>
      </c>
      <c r="N17" s="104">
        <f t="shared" si="3"/>
        <v>0</v>
      </c>
      <c r="O17" s="132">
        <f t="shared" si="4"/>
        <v>0</v>
      </c>
      <c r="P17" s="60" t="s">
        <v>23</v>
      </c>
      <c r="Q17" s="66"/>
      <c r="R17" s="62"/>
      <c r="S17" s="62"/>
      <c r="T17" s="62"/>
      <c r="BG17" s="174">
        <v>288.51174375424</v>
      </c>
      <c r="BI17" s="181">
        <v>52.77655813324801</v>
      </c>
    </row>
    <row r="18" spans="1:61" ht="113.25" customHeight="1">
      <c r="A18" s="103">
        <v>17</v>
      </c>
      <c r="B18" s="103" t="str">
        <f t="shared" si="0"/>
        <v>NO</v>
      </c>
      <c r="C18" s="103" t="str">
        <f t="shared" si="1"/>
        <v/>
      </c>
      <c r="D18" s="63" t="s">
        <v>18</v>
      </c>
      <c r="E18" s="106" t="s">
        <v>19</v>
      </c>
      <c r="F18" s="106" t="s">
        <v>19</v>
      </c>
      <c r="G18" s="104" t="str">
        <f t="shared" si="2"/>
        <v>GENERICA</v>
      </c>
      <c r="H18" s="62"/>
      <c r="I18" s="62"/>
      <c r="J18" s="63" t="s">
        <v>20</v>
      </c>
      <c r="K18" s="104" t="s">
        <v>21</v>
      </c>
      <c r="L18" s="125" t="s">
        <v>19</v>
      </c>
      <c r="M18" s="64" t="s">
        <v>22</v>
      </c>
      <c r="N18" s="104">
        <f t="shared" si="3"/>
        <v>0</v>
      </c>
      <c r="O18" s="132">
        <f t="shared" si="4"/>
        <v>0</v>
      </c>
      <c r="P18" s="60" t="s">
        <v>23</v>
      </c>
      <c r="Q18" s="66"/>
      <c r="R18" s="62"/>
      <c r="S18" s="62"/>
      <c r="T18" s="62"/>
      <c r="BG18" s="174">
        <v>230.80939500339201</v>
      </c>
    </row>
    <row r="19" spans="1:61" ht="113.25" customHeight="1">
      <c r="A19" s="104">
        <v>18</v>
      </c>
      <c r="B19" s="103" t="str">
        <f t="shared" si="0"/>
        <v>NO</v>
      </c>
      <c r="C19" s="103" t="str">
        <f t="shared" si="1"/>
        <v/>
      </c>
      <c r="D19" s="63" t="s">
        <v>18</v>
      </c>
      <c r="E19" s="106" t="s">
        <v>19</v>
      </c>
      <c r="F19" s="106" t="s">
        <v>19</v>
      </c>
      <c r="G19" s="104" t="str">
        <f t="shared" si="2"/>
        <v>GENERICA</v>
      </c>
      <c r="H19" s="62"/>
      <c r="I19" s="62"/>
      <c r="J19" s="63" t="s">
        <v>20</v>
      </c>
      <c r="K19" s="104" t="s">
        <v>21</v>
      </c>
      <c r="L19" s="125" t="s">
        <v>19</v>
      </c>
      <c r="M19" s="64" t="s">
        <v>22</v>
      </c>
      <c r="N19" s="104">
        <f t="shared" si="3"/>
        <v>0</v>
      </c>
      <c r="O19" s="132">
        <f t="shared" si="4"/>
        <v>0</v>
      </c>
      <c r="P19" s="60" t="s">
        <v>23</v>
      </c>
      <c r="Q19" s="66"/>
      <c r="R19" s="62"/>
      <c r="S19" s="62"/>
      <c r="T19" s="62"/>
      <c r="BG19" s="174">
        <v>184.64751600271362</v>
      </c>
    </row>
    <row r="20" spans="1:61" ht="113.25" customHeight="1">
      <c r="A20" s="103">
        <v>19</v>
      </c>
      <c r="B20" s="103" t="str">
        <f t="shared" si="0"/>
        <v>NO</v>
      </c>
      <c r="C20" s="103" t="str">
        <f t="shared" si="1"/>
        <v/>
      </c>
      <c r="D20" s="63" t="s">
        <v>18</v>
      </c>
      <c r="E20" s="106" t="s">
        <v>19</v>
      </c>
      <c r="F20" s="106" t="s">
        <v>19</v>
      </c>
      <c r="G20" s="104" t="str">
        <f t="shared" si="2"/>
        <v>GENERICA</v>
      </c>
      <c r="H20" s="62"/>
      <c r="I20" s="62"/>
      <c r="J20" s="63" t="s">
        <v>20</v>
      </c>
      <c r="K20" s="104" t="s">
        <v>21</v>
      </c>
      <c r="L20" s="125" t="s">
        <v>19</v>
      </c>
      <c r="M20" s="64" t="s">
        <v>22</v>
      </c>
      <c r="N20" s="104">
        <f t="shared" si="3"/>
        <v>0</v>
      </c>
      <c r="O20" s="132">
        <f t="shared" si="4"/>
        <v>0</v>
      </c>
      <c r="P20" s="60" t="s">
        <v>23</v>
      </c>
      <c r="Q20" s="66"/>
      <c r="R20" s="62"/>
      <c r="S20" s="62"/>
      <c r="T20" s="62"/>
      <c r="BG20" s="174">
        <v>147.7180128021709</v>
      </c>
    </row>
    <row r="21" spans="1:61" ht="113.25" customHeight="1">
      <c r="A21" s="104">
        <v>20</v>
      </c>
      <c r="B21" s="103" t="str">
        <f t="shared" si="0"/>
        <v>NO</v>
      </c>
      <c r="C21" s="103" t="str">
        <f t="shared" si="1"/>
        <v/>
      </c>
      <c r="D21" s="63" t="s">
        <v>18</v>
      </c>
      <c r="E21" s="106" t="s">
        <v>19</v>
      </c>
      <c r="F21" s="106" t="s">
        <v>19</v>
      </c>
      <c r="G21" s="104" t="str">
        <f t="shared" si="2"/>
        <v>GENERICA</v>
      </c>
      <c r="H21" s="62"/>
      <c r="I21" s="62"/>
      <c r="J21" s="63" t="s">
        <v>20</v>
      </c>
      <c r="K21" s="104" t="s">
        <v>21</v>
      </c>
      <c r="L21" s="125" t="s">
        <v>19</v>
      </c>
      <c r="M21" s="64" t="s">
        <v>22</v>
      </c>
      <c r="N21" s="104">
        <f t="shared" si="3"/>
        <v>0</v>
      </c>
      <c r="O21" s="132">
        <f t="shared" si="4"/>
        <v>0</v>
      </c>
      <c r="P21" s="60" t="s">
        <v>23</v>
      </c>
      <c r="Q21" s="66"/>
      <c r="R21" s="62"/>
      <c r="S21" s="62"/>
      <c r="T21" s="62"/>
      <c r="BG21" s="174">
        <v>118.17441024173672</v>
      </c>
    </row>
    <row r="22" spans="1:61" ht="113.25" customHeight="1">
      <c r="A22" s="103">
        <v>21</v>
      </c>
      <c r="B22" s="103" t="str">
        <f t="shared" si="0"/>
        <v>NO</v>
      </c>
      <c r="C22" s="103" t="str">
        <f t="shared" si="1"/>
        <v/>
      </c>
      <c r="D22" s="63" t="s">
        <v>18</v>
      </c>
      <c r="E22" s="106" t="s">
        <v>19</v>
      </c>
      <c r="F22" s="106" t="s">
        <v>19</v>
      </c>
      <c r="G22" s="104" t="str">
        <f t="shared" si="2"/>
        <v>GENERICA</v>
      </c>
      <c r="H22" s="62"/>
      <c r="I22" s="62"/>
      <c r="J22" s="63" t="s">
        <v>20</v>
      </c>
      <c r="K22" s="104" t="s">
        <v>21</v>
      </c>
      <c r="L22" s="125" t="s">
        <v>19</v>
      </c>
      <c r="M22" s="64" t="s">
        <v>22</v>
      </c>
      <c r="N22" s="104">
        <f t="shared" si="3"/>
        <v>0</v>
      </c>
      <c r="O22" s="132">
        <f t="shared" si="4"/>
        <v>0</v>
      </c>
      <c r="P22" s="60" t="s">
        <v>23</v>
      </c>
      <c r="Q22" s="66"/>
      <c r="R22" s="62"/>
      <c r="S22" s="62"/>
      <c r="T22" s="62"/>
      <c r="BG22" s="174">
        <v>94.539528193389373</v>
      </c>
    </row>
    <row r="23" spans="1:61" ht="113.25" customHeight="1">
      <c r="A23" s="104">
        <v>22</v>
      </c>
      <c r="B23" s="103" t="str">
        <f t="shared" si="0"/>
        <v>NO</v>
      </c>
      <c r="C23" s="103" t="str">
        <f t="shared" si="1"/>
        <v/>
      </c>
      <c r="D23" s="63" t="s">
        <v>18</v>
      </c>
      <c r="E23" s="106" t="s">
        <v>19</v>
      </c>
      <c r="F23" s="106" t="s">
        <v>19</v>
      </c>
      <c r="G23" s="104" t="str">
        <f t="shared" si="2"/>
        <v>GENERICA</v>
      </c>
      <c r="H23" s="62"/>
      <c r="I23" s="62"/>
      <c r="J23" s="63" t="s">
        <v>20</v>
      </c>
      <c r="K23" s="104" t="s">
        <v>21</v>
      </c>
      <c r="L23" s="125" t="s">
        <v>19</v>
      </c>
      <c r="M23" s="64" t="s">
        <v>22</v>
      </c>
      <c r="N23" s="104">
        <f t="shared" si="3"/>
        <v>0</v>
      </c>
      <c r="O23" s="132">
        <f t="shared" si="4"/>
        <v>0</v>
      </c>
      <c r="P23" s="60" t="s">
        <v>23</v>
      </c>
      <c r="Q23" s="66"/>
      <c r="R23" s="62"/>
      <c r="S23" s="62"/>
      <c r="T23" s="62"/>
      <c r="BG23" s="174">
        <v>75.631622554711498</v>
      </c>
    </row>
    <row r="24" spans="1:61" ht="113.25" customHeight="1">
      <c r="A24" s="103">
        <v>23</v>
      </c>
      <c r="B24" s="103" t="str">
        <f t="shared" si="0"/>
        <v>NO</v>
      </c>
      <c r="C24" s="103" t="str">
        <f t="shared" si="1"/>
        <v/>
      </c>
      <c r="D24" s="63" t="s">
        <v>18</v>
      </c>
      <c r="E24" s="106" t="s">
        <v>19</v>
      </c>
      <c r="F24" s="106" t="s">
        <v>19</v>
      </c>
      <c r="G24" s="104" t="str">
        <f t="shared" si="2"/>
        <v>GENERICA</v>
      </c>
      <c r="H24" s="62"/>
      <c r="I24" s="62"/>
      <c r="J24" s="63" t="s">
        <v>20</v>
      </c>
      <c r="K24" s="104" t="s">
        <v>21</v>
      </c>
      <c r="L24" s="125" t="s">
        <v>19</v>
      </c>
      <c r="M24" s="64" t="s">
        <v>22</v>
      </c>
      <c r="N24" s="104">
        <f t="shared" si="3"/>
        <v>0</v>
      </c>
      <c r="O24" s="132">
        <f t="shared" si="4"/>
        <v>0</v>
      </c>
      <c r="P24" s="60" t="s">
        <v>23</v>
      </c>
      <c r="Q24" s="66"/>
      <c r="R24" s="62"/>
      <c r="S24" s="62"/>
      <c r="T24" s="62"/>
    </row>
    <row r="25" spans="1:61" ht="113.25" customHeight="1">
      <c r="A25" s="104">
        <v>24</v>
      </c>
      <c r="B25" s="103" t="str">
        <f t="shared" si="0"/>
        <v>NO</v>
      </c>
      <c r="C25" s="103" t="str">
        <f t="shared" si="1"/>
        <v/>
      </c>
      <c r="D25" s="63" t="s">
        <v>18</v>
      </c>
      <c r="E25" s="106" t="s">
        <v>19</v>
      </c>
      <c r="F25" s="106" t="s">
        <v>19</v>
      </c>
      <c r="G25" s="104" t="str">
        <f t="shared" si="2"/>
        <v>GENERICA</v>
      </c>
      <c r="H25" s="62"/>
      <c r="I25" s="62"/>
      <c r="J25" s="63" t="s">
        <v>20</v>
      </c>
      <c r="K25" s="104" t="s">
        <v>21</v>
      </c>
      <c r="L25" s="125" t="s">
        <v>19</v>
      </c>
      <c r="M25" s="64" t="s">
        <v>22</v>
      </c>
      <c r="N25" s="104">
        <f t="shared" si="3"/>
        <v>0</v>
      </c>
      <c r="O25" s="132">
        <f t="shared" si="4"/>
        <v>0</v>
      </c>
      <c r="P25" s="60" t="s">
        <v>23</v>
      </c>
      <c r="Q25" s="66"/>
      <c r="R25" s="62"/>
      <c r="S25" s="62"/>
      <c r="T25" s="62"/>
    </row>
    <row r="26" spans="1:61" ht="113.25" customHeight="1">
      <c r="A26" s="103">
        <v>25</v>
      </c>
      <c r="B26" s="103" t="str">
        <f t="shared" si="0"/>
        <v>NO</v>
      </c>
      <c r="C26" s="103" t="str">
        <f t="shared" si="1"/>
        <v/>
      </c>
      <c r="D26" s="63" t="s">
        <v>18</v>
      </c>
      <c r="E26" s="106" t="s">
        <v>19</v>
      </c>
      <c r="F26" s="106" t="s">
        <v>19</v>
      </c>
      <c r="G26" s="104" t="str">
        <f t="shared" si="2"/>
        <v>GENERICA</v>
      </c>
      <c r="H26" s="62"/>
      <c r="I26" s="62"/>
      <c r="J26" s="63" t="s">
        <v>20</v>
      </c>
      <c r="K26" s="104" t="s">
        <v>21</v>
      </c>
      <c r="L26" s="125" t="s">
        <v>19</v>
      </c>
      <c r="M26" s="64" t="s">
        <v>22</v>
      </c>
      <c r="N26" s="104">
        <f t="shared" si="3"/>
        <v>0</v>
      </c>
      <c r="O26" s="132">
        <f t="shared" si="4"/>
        <v>0</v>
      </c>
      <c r="P26" s="60" t="s">
        <v>23</v>
      </c>
      <c r="Q26" s="66"/>
      <c r="R26" s="62"/>
      <c r="S26" s="62"/>
      <c r="T26" s="62"/>
    </row>
    <row r="27" spans="1:61" ht="113.25" customHeight="1">
      <c r="A27" s="104">
        <v>26</v>
      </c>
      <c r="B27" s="103" t="str">
        <f t="shared" si="0"/>
        <v>NO</v>
      </c>
      <c r="C27" s="103" t="str">
        <f t="shared" si="1"/>
        <v/>
      </c>
      <c r="D27" s="63" t="s">
        <v>18</v>
      </c>
      <c r="E27" s="106" t="s">
        <v>19</v>
      </c>
      <c r="F27" s="106" t="s">
        <v>19</v>
      </c>
      <c r="G27" s="104" t="str">
        <f t="shared" si="2"/>
        <v>GENERICA</v>
      </c>
      <c r="H27" s="62"/>
      <c r="I27" s="62"/>
      <c r="J27" s="63" t="s">
        <v>20</v>
      </c>
      <c r="K27" s="104" t="s">
        <v>21</v>
      </c>
      <c r="L27" s="125" t="s">
        <v>19</v>
      </c>
      <c r="M27" s="64" t="s">
        <v>22</v>
      </c>
      <c r="N27" s="104">
        <f t="shared" si="3"/>
        <v>0</v>
      </c>
      <c r="O27" s="132">
        <f t="shared" si="4"/>
        <v>0</v>
      </c>
      <c r="P27" s="60" t="s">
        <v>23</v>
      </c>
      <c r="Q27" s="66"/>
      <c r="R27" s="62"/>
      <c r="S27" s="62"/>
      <c r="T27" s="62"/>
    </row>
    <row r="28" spans="1:61" ht="113.25" customHeight="1">
      <c r="A28" s="103">
        <v>27</v>
      </c>
      <c r="B28" s="103" t="str">
        <f t="shared" si="0"/>
        <v>NO</v>
      </c>
      <c r="C28" s="103" t="str">
        <f t="shared" si="1"/>
        <v/>
      </c>
      <c r="D28" s="63" t="s">
        <v>18</v>
      </c>
      <c r="E28" s="106" t="s">
        <v>19</v>
      </c>
      <c r="F28" s="106" t="s">
        <v>19</v>
      </c>
      <c r="G28" s="104" t="str">
        <f t="shared" si="2"/>
        <v>GENERICA</v>
      </c>
      <c r="H28" s="62"/>
      <c r="I28" s="62"/>
      <c r="J28" s="63" t="s">
        <v>20</v>
      </c>
      <c r="K28" s="104" t="s">
        <v>21</v>
      </c>
      <c r="L28" s="125" t="s">
        <v>19</v>
      </c>
      <c r="M28" s="64" t="s">
        <v>22</v>
      </c>
      <c r="N28" s="104">
        <f t="shared" si="3"/>
        <v>0</v>
      </c>
      <c r="O28" s="132">
        <f t="shared" si="4"/>
        <v>0</v>
      </c>
      <c r="P28" s="60" t="s">
        <v>23</v>
      </c>
      <c r="Q28" s="66"/>
      <c r="R28" s="62"/>
      <c r="S28" s="62"/>
      <c r="T28" s="62"/>
    </row>
    <row r="29" spans="1:61" ht="113.25" customHeight="1">
      <c r="A29" s="104">
        <v>28</v>
      </c>
      <c r="B29" s="103" t="str">
        <f t="shared" si="0"/>
        <v>NO</v>
      </c>
      <c r="C29" s="103" t="str">
        <f t="shared" si="1"/>
        <v/>
      </c>
      <c r="D29" s="63" t="s">
        <v>18</v>
      </c>
      <c r="E29" s="106" t="s">
        <v>19</v>
      </c>
      <c r="F29" s="106" t="s">
        <v>19</v>
      </c>
      <c r="G29" s="104" t="str">
        <f t="shared" si="2"/>
        <v>GENERICA</v>
      </c>
      <c r="H29" s="62"/>
      <c r="I29" s="62"/>
      <c r="J29" s="63" t="s">
        <v>20</v>
      </c>
      <c r="K29" s="104" t="s">
        <v>21</v>
      </c>
      <c r="L29" s="125" t="s">
        <v>19</v>
      </c>
      <c r="M29" s="64" t="s">
        <v>22</v>
      </c>
      <c r="N29" s="104">
        <f t="shared" si="3"/>
        <v>0</v>
      </c>
      <c r="O29" s="132">
        <f t="shared" si="4"/>
        <v>0</v>
      </c>
      <c r="P29" s="60" t="s">
        <v>23</v>
      </c>
      <c r="Q29" s="66"/>
      <c r="R29" s="62"/>
      <c r="S29" s="62"/>
      <c r="T29" s="62"/>
    </row>
    <row r="30" spans="1:61" ht="113.25" customHeight="1">
      <c r="A30" s="103">
        <v>29</v>
      </c>
      <c r="B30" s="103" t="str">
        <f t="shared" si="0"/>
        <v>NO</v>
      </c>
      <c r="C30" s="103" t="str">
        <f t="shared" si="1"/>
        <v/>
      </c>
      <c r="D30" s="63" t="s">
        <v>18</v>
      </c>
      <c r="E30" s="106" t="s">
        <v>19</v>
      </c>
      <c r="F30" s="106" t="s">
        <v>19</v>
      </c>
      <c r="G30" s="104" t="str">
        <f t="shared" si="2"/>
        <v>GENERICA</v>
      </c>
      <c r="H30" s="62"/>
      <c r="I30" s="62"/>
      <c r="J30" s="63" t="s">
        <v>20</v>
      </c>
      <c r="K30" s="104" t="s">
        <v>21</v>
      </c>
      <c r="L30" s="125" t="s">
        <v>19</v>
      </c>
      <c r="M30" s="64" t="s">
        <v>22</v>
      </c>
      <c r="N30" s="104">
        <f t="shared" si="3"/>
        <v>0</v>
      </c>
      <c r="O30" s="132">
        <f t="shared" si="4"/>
        <v>0</v>
      </c>
      <c r="P30" s="60" t="s">
        <v>23</v>
      </c>
      <c r="Q30" s="66"/>
      <c r="R30" s="62"/>
      <c r="S30" s="62"/>
      <c r="T30" s="62"/>
    </row>
    <row r="31" spans="1:61" ht="113.25" customHeight="1">
      <c r="A31" s="104">
        <v>30</v>
      </c>
      <c r="B31" s="103" t="str">
        <f t="shared" si="0"/>
        <v>NO</v>
      </c>
      <c r="C31" s="103" t="str">
        <f t="shared" si="1"/>
        <v/>
      </c>
      <c r="D31" s="63" t="s">
        <v>18</v>
      </c>
      <c r="E31" s="106" t="s">
        <v>19</v>
      </c>
      <c r="F31" s="106" t="s">
        <v>19</v>
      </c>
      <c r="G31" s="104" t="str">
        <f t="shared" si="2"/>
        <v>GENERICA</v>
      </c>
      <c r="H31" s="62"/>
      <c r="I31" s="62"/>
      <c r="J31" s="63" t="s">
        <v>20</v>
      </c>
      <c r="K31" s="104" t="s">
        <v>21</v>
      </c>
      <c r="L31" s="125" t="s">
        <v>19</v>
      </c>
      <c r="M31" s="64" t="s">
        <v>22</v>
      </c>
      <c r="N31" s="104">
        <f t="shared" si="3"/>
        <v>0</v>
      </c>
      <c r="O31" s="132">
        <f t="shared" si="4"/>
        <v>0</v>
      </c>
      <c r="P31" s="60" t="s">
        <v>23</v>
      </c>
      <c r="Q31" s="66"/>
      <c r="R31" s="62"/>
      <c r="S31" s="62"/>
      <c r="T31" s="62"/>
    </row>
    <row r="32" spans="1:61" ht="113.25" customHeight="1">
      <c r="A32" s="103">
        <v>31</v>
      </c>
      <c r="B32" s="103" t="str">
        <f t="shared" si="0"/>
        <v>NO</v>
      </c>
      <c r="C32" s="103" t="str">
        <f t="shared" si="1"/>
        <v/>
      </c>
      <c r="D32" s="63" t="s">
        <v>18</v>
      </c>
      <c r="E32" s="106" t="s">
        <v>19</v>
      </c>
      <c r="F32" s="106" t="s">
        <v>19</v>
      </c>
      <c r="G32" s="104" t="str">
        <f t="shared" si="2"/>
        <v>GENERICA</v>
      </c>
      <c r="H32" s="62"/>
      <c r="I32" s="62"/>
      <c r="J32" s="63" t="s">
        <v>20</v>
      </c>
      <c r="K32" s="104" t="s">
        <v>21</v>
      </c>
      <c r="L32" s="125" t="s">
        <v>19</v>
      </c>
      <c r="M32" s="64" t="s">
        <v>22</v>
      </c>
      <c r="N32" s="104">
        <f t="shared" si="3"/>
        <v>0</v>
      </c>
      <c r="O32" s="132">
        <f t="shared" si="4"/>
        <v>0</v>
      </c>
      <c r="P32" s="60" t="s">
        <v>23</v>
      </c>
      <c r="Q32" s="66"/>
      <c r="R32" s="62"/>
      <c r="S32" s="62"/>
      <c r="T32" s="62"/>
    </row>
    <row r="33" spans="1:20" ht="113.25" customHeight="1">
      <c r="A33" s="104">
        <v>32</v>
      </c>
      <c r="B33" s="103" t="str">
        <f t="shared" si="0"/>
        <v>NO</v>
      </c>
      <c r="C33" s="103" t="str">
        <f t="shared" si="1"/>
        <v/>
      </c>
      <c r="D33" s="63" t="s">
        <v>18</v>
      </c>
      <c r="E33" s="106" t="s">
        <v>19</v>
      </c>
      <c r="F33" s="106" t="s">
        <v>19</v>
      </c>
      <c r="G33" s="104" t="str">
        <f t="shared" si="2"/>
        <v>GENERICA</v>
      </c>
      <c r="H33" s="62"/>
      <c r="I33" s="62"/>
      <c r="J33" s="63" t="s">
        <v>20</v>
      </c>
      <c r="K33" s="104" t="s">
        <v>21</v>
      </c>
      <c r="L33" s="125" t="s">
        <v>19</v>
      </c>
      <c r="M33" s="64" t="s">
        <v>22</v>
      </c>
      <c r="N33" s="104">
        <f t="shared" si="3"/>
        <v>0</v>
      </c>
      <c r="O33" s="132">
        <f t="shared" si="4"/>
        <v>0</v>
      </c>
      <c r="P33" s="60" t="s">
        <v>23</v>
      </c>
      <c r="Q33" s="66"/>
      <c r="R33" s="62"/>
      <c r="S33" s="62"/>
      <c r="T33" s="62"/>
    </row>
    <row r="34" spans="1:20" ht="113.25" customHeight="1">
      <c r="A34" s="103">
        <v>33</v>
      </c>
      <c r="B34" s="103" t="str">
        <f t="shared" si="0"/>
        <v>NO</v>
      </c>
      <c r="C34" s="103" t="str">
        <f t="shared" si="1"/>
        <v/>
      </c>
      <c r="D34" s="63" t="s">
        <v>18</v>
      </c>
      <c r="E34" s="106" t="s">
        <v>19</v>
      </c>
      <c r="F34" s="106" t="s">
        <v>19</v>
      </c>
      <c r="G34" s="104" t="str">
        <f t="shared" si="2"/>
        <v>GENERICA</v>
      </c>
      <c r="H34" s="62"/>
      <c r="I34" s="62"/>
      <c r="J34" s="63" t="s">
        <v>20</v>
      </c>
      <c r="K34" s="104" t="s">
        <v>21</v>
      </c>
      <c r="L34" s="125" t="s">
        <v>19</v>
      </c>
      <c r="M34" s="64" t="s">
        <v>22</v>
      </c>
      <c r="N34" s="104">
        <f t="shared" si="3"/>
        <v>0</v>
      </c>
      <c r="O34" s="132">
        <f t="shared" si="4"/>
        <v>0</v>
      </c>
      <c r="P34" s="60" t="s">
        <v>23</v>
      </c>
      <c r="Q34" s="66"/>
      <c r="R34" s="62"/>
      <c r="S34" s="62"/>
      <c r="T34" s="62"/>
    </row>
    <row r="35" spans="1:20" ht="113.25" customHeight="1">
      <c r="A35" s="104">
        <v>34</v>
      </c>
      <c r="B35" s="103" t="str">
        <f t="shared" si="0"/>
        <v>NO</v>
      </c>
      <c r="C35" s="103" t="str">
        <f t="shared" si="1"/>
        <v/>
      </c>
      <c r="D35" s="63" t="s">
        <v>18</v>
      </c>
      <c r="E35" s="106" t="s">
        <v>19</v>
      </c>
      <c r="F35" s="106" t="s">
        <v>19</v>
      </c>
      <c r="G35" s="104" t="str">
        <f t="shared" si="2"/>
        <v>GENERICA</v>
      </c>
      <c r="H35" s="62"/>
      <c r="I35" s="62"/>
      <c r="J35" s="63" t="s">
        <v>20</v>
      </c>
      <c r="K35" s="104" t="s">
        <v>21</v>
      </c>
      <c r="L35" s="125" t="s">
        <v>19</v>
      </c>
      <c r="M35" s="64" t="s">
        <v>22</v>
      </c>
      <c r="N35" s="104">
        <f t="shared" si="3"/>
        <v>0</v>
      </c>
      <c r="O35" s="132">
        <f t="shared" si="4"/>
        <v>0</v>
      </c>
      <c r="P35" s="60" t="s">
        <v>23</v>
      </c>
      <c r="Q35" s="66"/>
      <c r="R35" s="62"/>
      <c r="S35" s="62"/>
      <c r="T35" s="62"/>
    </row>
    <row r="36" spans="1:20" ht="113.25" customHeight="1">
      <c r="A36" s="103">
        <v>35</v>
      </c>
      <c r="B36" s="103" t="str">
        <f t="shared" si="0"/>
        <v>NO</v>
      </c>
      <c r="C36" s="103" t="str">
        <f t="shared" si="1"/>
        <v/>
      </c>
      <c r="D36" s="63" t="s">
        <v>18</v>
      </c>
      <c r="E36" s="106" t="s">
        <v>19</v>
      </c>
      <c r="F36" s="106" t="s">
        <v>19</v>
      </c>
      <c r="G36" s="104" t="str">
        <f t="shared" si="2"/>
        <v>GENERICA</v>
      </c>
      <c r="H36" s="62"/>
      <c r="I36" s="62"/>
      <c r="J36" s="63" t="s">
        <v>20</v>
      </c>
      <c r="K36" s="104" t="s">
        <v>21</v>
      </c>
      <c r="L36" s="125" t="s">
        <v>19</v>
      </c>
      <c r="M36" s="64" t="s">
        <v>22</v>
      </c>
      <c r="N36" s="104">
        <f t="shared" si="3"/>
        <v>0</v>
      </c>
      <c r="O36" s="132">
        <f t="shared" si="4"/>
        <v>0</v>
      </c>
      <c r="P36" s="60" t="s">
        <v>23</v>
      </c>
      <c r="Q36" s="66"/>
      <c r="R36" s="62"/>
      <c r="S36" s="62"/>
      <c r="T36" s="62"/>
    </row>
    <row r="37" spans="1:20" ht="113.25" customHeight="1">
      <c r="A37" s="104">
        <v>36</v>
      </c>
      <c r="B37" s="103" t="str">
        <f t="shared" si="0"/>
        <v>NO</v>
      </c>
      <c r="C37" s="103" t="str">
        <f t="shared" si="1"/>
        <v/>
      </c>
      <c r="D37" s="63" t="s">
        <v>18</v>
      </c>
      <c r="E37" s="106" t="s">
        <v>19</v>
      </c>
      <c r="F37" s="106" t="s">
        <v>19</v>
      </c>
      <c r="G37" s="104" t="str">
        <f t="shared" si="2"/>
        <v>GENERICA</v>
      </c>
      <c r="H37" s="62"/>
      <c r="I37" s="62"/>
      <c r="J37" s="63" t="s">
        <v>20</v>
      </c>
      <c r="K37" s="104" t="s">
        <v>21</v>
      </c>
      <c r="L37" s="125" t="s">
        <v>19</v>
      </c>
      <c r="M37" s="64" t="s">
        <v>22</v>
      </c>
      <c r="N37" s="104">
        <f t="shared" si="3"/>
        <v>0</v>
      </c>
      <c r="O37" s="132">
        <f t="shared" si="4"/>
        <v>0</v>
      </c>
      <c r="P37" s="60" t="s">
        <v>23</v>
      </c>
      <c r="Q37" s="66"/>
      <c r="R37" s="62"/>
      <c r="S37" s="62"/>
      <c r="T37" s="62"/>
    </row>
    <row r="38" spans="1:20" ht="113.25" customHeight="1">
      <c r="A38" s="103">
        <v>37</v>
      </c>
      <c r="B38" s="103" t="str">
        <f t="shared" si="0"/>
        <v>NO</v>
      </c>
      <c r="C38" s="103" t="str">
        <f t="shared" si="1"/>
        <v/>
      </c>
      <c r="D38" s="63" t="s">
        <v>18</v>
      </c>
      <c r="E38" s="106" t="s">
        <v>19</v>
      </c>
      <c r="F38" s="106" t="s">
        <v>19</v>
      </c>
      <c r="G38" s="104" t="str">
        <f t="shared" si="2"/>
        <v>GENERICA</v>
      </c>
      <c r="H38" s="62"/>
      <c r="I38" s="62"/>
      <c r="J38" s="63" t="s">
        <v>20</v>
      </c>
      <c r="K38" s="104" t="s">
        <v>21</v>
      </c>
      <c r="L38" s="125" t="s">
        <v>19</v>
      </c>
      <c r="M38" s="64" t="s">
        <v>22</v>
      </c>
      <c r="N38" s="104">
        <f t="shared" si="3"/>
        <v>0</v>
      </c>
      <c r="O38" s="132">
        <f t="shared" si="4"/>
        <v>0</v>
      </c>
      <c r="P38" s="60" t="s">
        <v>23</v>
      </c>
      <c r="Q38" s="66"/>
      <c r="R38" s="62"/>
      <c r="S38" s="62"/>
      <c r="T38" s="62"/>
    </row>
    <row r="39" spans="1:20" ht="113.25" customHeight="1">
      <c r="A39" s="104">
        <v>38</v>
      </c>
      <c r="B39" s="103" t="str">
        <f t="shared" si="0"/>
        <v>NO</v>
      </c>
      <c r="C39" s="103" t="str">
        <f t="shared" si="1"/>
        <v/>
      </c>
      <c r="D39" s="63" t="s">
        <v>18</v>
      </c>
      <c r="E39" s="106" t="s">
        <v>19</v>
      </c>
      <c r="F39" s="106" t="s">
        <v>19</v>
      </c>
      <c r="G39" s="104" t="str">
        <f t="shared" si="2"/>
        <v>GENERICA</v>
      </c>
      <c r="H39" s="62"/>
      <c r="I39" s="62"/>
      <c r="J39" s="63" t="s">
        <v>20</v>
      </c>
      <c r="K39" s="104" t="s">
        <v>21</v>
      </c>
      <c r="L39" s="125" t="s">
        <v>19</v>
      </c>
      <c r="M39" s="64" t="s">
        <v>22</v>
      </c>
      <c r="N39" s="104">
        <f t="shared" si="3"/>
        <v>0</v>
      </c>
      <c r="O39" s="132">
        <f t="shared" si="4"/>
        <v>0</v>
      </c>
      <c r="P39" s="60" t="s">
        <v>23</v>
      </c>
      <c r="Q39" s="66"/>
      <c r="R39" s="62"/>
      <c r="S39" s="62"/>
      <c r="T39" s="62"/>
    </row>
    <row r="40" spans="1:20" ht="113.25" customHeight="1">
      <c r="A40" s="103">
        <v>39</v>
      </c>
      <c r="B40" s="103" t="str">
        <f t="shared" si="0"/>
        <v>NO</v>
      </c>
      <c r="C40" s="103" t="str">
        <f t="shared" si="1"/>
        <v/>
      </c>
      <c r="D40" s="63" t="s">
        <v>18</v>
      </c>
      <c r="E40" s="106" t="s">
        <v>19</v>
      </c>
      <c r="F40" s="106" t="s">
        <v>19</v>
      </c>
      <c r="G40" s="104" t="str">
        <f t="shared" si="2"/>
        <v>GENERICA</v>
      </c>
      <c r="H40" s="62"/>
      <c r="I40" s="62"/>
      <c r="J40" s="63" t="s">
        <v>20</v>
      </c>
      <c r="K40" s="104" t="s">
        <v>21</v>
      </c>
      <c r="L40" s="125" t="s">
        <v>19</v>
      </c>
      <c r="M40" s="64" t="s">
        <v>22</v>
      </c>
      <c r="N40" s="104">
        <f t="shared" si="3"/>
        <v>0</v>
      </c>
      <c r="O40" s="132">
        <f t="shared" si="4"/>
        <v>0</v>
      </c>
      <c r="P40" s="60" t="s">
        <v>23</v>
      </c>
      <c r="Q40" s="66"/>
      <c r="R40" s="62"/>
      <c r="S40" s="62"/>
      <c r="T40" s="62"/>
    </row>
    <row r="41" spans="1:20" ht="113.25" customHeight="1">
      <c r="A41" s="104">
        <v>40</v>
      </c>
      <c r="B41" s="103" t="str">
        <f t="shared" si="0"/>
        <v>NO</v>
      </c>
      <c r="C41" s="103" t="str">
        <f t="shared" si="1"/>
        <v/>
      </c>
      <c r="D41" s="63" t="s">
        <v>18</v>
      </c>
      <c r="E41" s="106" t="s">
        <v>19</v>
      </c>
      <c r="F41" s="106" t="s">
        <v>19</v>
      </c>
      <c r="G41" s="104" t="str">
        <f t="shared" si="2"/>
        <v>GENERICA</v>
      </c>
      <c r="H41" s="62"/>
      <c r="I41" s="62"/>
      <c r="J41" s="63" t="s">
        <v>20</v>
      </c>
      <c r="K41" s="104" t="s">
        <v>21</v>
      </c>
      <c r="L41" s="125" t="s">
        <v>19</v>
      </c>
      <c r="M41" s="64" t="s">
        <v>22</v>
      </c>
      <c r="N41" s="104">
        <f t="shared" si="3"/>
        <v>0</v>
      </c>
      <c r="O41" s="132">
        <f t="shared" si="4"/>
        <v>0</v>
      </c>
      <c r="P41" s="60" t="s">
        <v>23</v>
      </c>
      <c r="Q41" s="66"/>
      <c r="R41" s="62"/>
      <c r="S41" s="62"/>
      <c r="T41" s="62"/>
    </row>
    <row r="42" spans="1:20" ht="113.25" customHeight="1">
      <c r="A42" s="103">
        <v>41</v>
      </c>
      <c r="B42" s="103" t="str">
        <f t="shared" si="0"/>
        <v>NO</v>
      </c>
      <c r="C42" s="103" t="str">
        <f t="shared" si="1"/>
        <v/>
      </c>
      <c r="D42" s="63" t="s">
        <v>18</v>
      </c>
      <c r="E42" s="106" t="s">
        <v>19</v>
      </c>
      <c r="F42" s="106" t="s">
        <v>19</v>
      </c>
      <c r="G42" s="104" t="str">
        <f t="shared" si="2"/>
        <v>GENERICA</v>
      </c>
      <c r="H42" s="62"/>
      <c r="I42" s="62"/>
      <c r="J42" s="63" t="s">
        <v>20</v>
      </c>
      <c r="K42" s="104" t="s">
        <v>21</v>
      </c>
      <c r="L42" s="125" t="s">
        <v>19</v>
      </c>
      <c r="M42" s="64" t="s">
        <v>22</v>
      </c>
      <c r="N42" s="104">
        <f t="shared" si="3"/>
        <v>0</v>
      </c>
      <c r="O42" s="132">
        <f t="shared" si="4"/>
        <v>0</v>
      </c>
      <c r="P42" s="60" t="s">
        <v>23</v>
      </c>
      <c r="Q42" s="66"/>
      <c r="R42" s="62"/>
      <c r="S42" s="62"/>
      <c r="T42" s="62"/>
    </row>
    <row r="43" spans="1:20" ht="113.25" customHeight="1">
      <c r="A43" s="104">
        <v>42</v>
      </c>
      <c r="B43" s="103" t="str">
        <f t="shared" si="0"/>
        <v>NO</v>
      </c>
      <c r="C43" s="103" t="str">
        <f t="shared" si="1"/>
        <v/>
      </c>
      <c r="D43" s="63" t="s">
        <v>18</v>
      </c>
      <c r="E43" s="106" t="s">
        <v>19</v>
      </c>
      <c r="F43" s="106" t="s">
        <v>19</v>
      </c>
      <c r="G43" s="104" t="str">
        <f t="shared" si="2"/>
        <v>GENERICA</v>
      </c>
      <c r="H43" s="62"/>
      <c r="I43" s="62"/>
      <c r="J43" s="63" t="s">
        <v>20</v>
      </c>
      <c r="K43" s="104" t="s">
        <v>21</v>
      </c>
      <c r="L43" s="125" t="s">
        <v>19</v>
      </c>
      <c r="M43" s="64" t="s">
        <v>22</v>
      </c>
      <c r="N43" s="104">
        <f t="shared" si="3"/>
        <v>0</v>
      </c>
      <c r="O43" s="132">
        <f t="shared" si="4"/>
        <v>0</v>
      </c>
      <c r="P43" s="60" t="s">
        <v>23</v>
      </c>
      <c r="Q43" s="66"/>
      <c r="R43" s="62"/>
      <c r="S43" s="62"/>
      <c r="T43" s="62"/>
    </row>
    <row r="44" spans="1:20" ht="113.25" customHeight="1">
      <c r="A44" s="103">
        <v>43</v>
      </c>
      <c r="B44" s="103" t="str">
        <f t="shared" si="0"/>
        <v>NO</v>
      </c>
      <c r="C44" s="103" t="str">
        <f t="shared" si="1"/>
        <v/>
      </c>
      <c r="D44" s="63" t="s">
        <v>18</v>
      </c>
      <c r="E44" s="106" t="s">
        <v>19</v>
      </c>
      <c r="F44" s="106" t="s">
        <v>19</v>
      </c>
      <c r="G44" s="104" t="str">
        <f t="shared" si="2"/>
        <v>GENERICA</v>
      </c>
      <c r="H44" s="62"/>
      <c r="I44" s="62"/>
      <c r="J44" s="63" t="s">
        <v>20</v>
      </c>
      <c r="K44" s="104" t="s">
        <v>21</v>
      </c>
      <c r="L44" s="125" t="s">
        <v>19</v>
      </c>
      <c r="M44" s="64" t="s">
        <v>22</v>
      </c>
      <c r="N44" s="104">
        <f t="shared" si="3"/>
        <v>0</v>
      </c>
      <c r="O44" s="132">
        <f t="shared" si="4"/>
        <v>0</v>
      </c>
      <c r="P44" s="60" t="s">
        <v>23</v>
      </c>
      <c r="Q44" s="66"/>
      <c r="R44" s="62"/>
      <c r="S44" s="62"/>
      <c r="T44" s="62"/>
    </row>
    <row r="45" spans="1:20" ht="113.25" customHeight="1">
      <c r="A45" s="104">
        <v>44</v>
      </c>
      <c r="B45" s="103" t="str">
        <f t="shared" si="0"/>
        <v>NO</v>
      </c>
      <c r="C45" s="103" t="str">
        <f t="shared" si="1"/>
        <v/>
      </c>
      <c r="D45" s="63" t="s">
        <v>18</v>
      </c>
      <c r="E45" s="106" t="s">
        <v>19</v>
      </c>
      <c r="F45" s="106" t="s">
        <v>19</v>
      </c>
      <c r="G45" s="104" t="str">
        <f t="shared" si="2"/>
        <v>GENERICA</v>
      </c>
      <c r="H45" s="62"/>
      <c r="I45" s="62"/>
      <c r="J45" s="63" t="s">
        <v>20</v>
      </c>
      <c r="K45" s="104" t="s">
        <v>21</v>
      </c>
      <c r="L45" s="125" t="s">
        <v>19</v>
      </c>
      <c r="M45" s="64" t="s">
        <v>22</v>
      </c>
      <c r="N45" s="104">
        <f t="shared" si="3"/>
        <v>0</v>
      </c>
      <c r="O45" s="132">
        <f t="shared" si="4"/>
        <v>0</v>
      </c>
      <c r="P45" s="60" t="s">
        <v>23</v>
      </c>
      <c r="Q45" s="66"/>
      <c r="R45" s="62"/>
      <c r="S45" s="62"/>
      <c r="T45" s="62"/>
    </row>
    <row r="46" spans="1:20" ht="113.25" customHeight="1">
      <c r="A46" s="103">
        <v>45</v>
      </c>
      <c r="B46" s="103" t="str">
        <f t="shared" si="0"/>
        <v>NO</v>
      </c>
      <c r="C46" s="103" t="str">
        <f t="shared" si="1"/>
        <v/>
      </c>
      <c r="D46" s="63" t="s">
        <v>18</v>
      </c>
      <c r="E46" s="106" t="s">
        <v>19</v>
      </c>
      <c r="F46" s="106" t="s">
        <v>19</v>
      </c>
      <c r="G46" s="104" t="str">
        <f t="shared" si="2"/>
        <v>GENERICA</v>
      </c>
      <c r="H46" s="62"/>
      <c r="I46" s="62"/>
      <c r="J46" s="63" t="s">
        <v>20</v>
      </c>
      <c r="K46" s="104" t="s">
        <v>21</v>
      </c>
      <c r="L46" s="125" t="s">
        <v>19</v>
      </c>
      <c r="M46" s="64" t="s">
        <v>22</v>
      </c>
      <c r="N46" s="104">
        <f t="shared" si="3"/>
        <v>0</v>
      </c>
      <c r="O46" s="132">
        <f t="shared" si="4"/>
        <v>0</v>
      </c>
      <c r="P46" s="60" t="s">
        <v>23</v>
      </c>
      <c r="Q46" s="66"/>
      <c r="R46" s="62"/>
      <c r="S46" s="62"/>
      <c r="T46" s="62"/>
    </row>
    <row r="47" spans="1:20" ht="113.25" customHeight="1">
      <c r="A47" s="104">
        <v>46</v>
      </c>
      <c r="B47" s="103" t="str">
        <f t="shared" si="0"/>
        <v>NO</v>
      </c>
      <c r="C47" s="103" t="str">
        <f t="shared" si="1"/>
        <v/>
      </c>
      <c r="D47" s="63" t="s">
        <v>18</v>
      </c>
      <c r="E47" s="106" t="s">
        <v>19</v>
      </c>
      <c r="F47" s="106" t="s">
        <v>19</v>
      </c>
      <c r="G47" s="104" t="str">
        <f t="shared" si="2"/>
        <v>GENERICA</v>
      </c>
      <c r="H47" s="62"/>
      <c r="I47" s="62"/>
      <c r="J47" s="63" t="s">
        <v>20</v>
      </c>
      <c r="K47" s="104" t="s">
        <v>21</v>
      </c>
      <c r="L47" s="125" t="s">
        <v>19</v>
      </c>
      <c r="M47" s="64" t="s">
        <v>22</v>
      </c>
      <c r="N47" s="104">
        <f t="shared" si="3"/>
        <v>0</v>
      </c>
      <c r="O47" s="132">
        <f t="shared" si="4"/>
        <v>0</v>
      </c>
      <c r="P47" s="60" t="s">
        <v>23</v>
      </c>
      <c r="Q47" s="66"/>
      <c r="R47" s="62"/>
      <c r="S47" s="62"/>
      <c r="T47" s="62"/>
    </row>
    <row r="48" spans="1:20" ht="113.25" customHeight="1">
      <c r="A48" s="103">
        <v>47</v>
      </c>
      <c r="B48" s="103" t="str">
        <f t="shared" si="0"/>
        <v>NO</v>
      </c>
      <c r="C48" s="103" t="str">
        <f t="shared" si="1"/>
        <v/>
      </c>
      <c r="D48" s="63" t="s">
        <v>18</v>
      </c>
      <c r="E48" s="106" t="s">
        <v>19</v>
      </c>
      <c r="F48" s="106" t="s">
        <v>19</v>
      </c>
      <c r="G48" s="104" t="str">
        <f t="shared" si="2"/>
        <v>GENERICA</v>
      </c>
      <c r="H48" s="62"/>
      <c r="I48" s="62"/>
      <c r="J48" s="63" t="s">
        <v>20</v>
      </c>
      <c r="K48" s="104" t="s">
        <v>21</v>
      </c>
      <c r="L48" s="125" t="s">
        <v>19</v>
      </c>
      <c r="M48" s="64" t="s">
        <v>22</v>
      </c>
      <c r="N48" s="104">
        <f t="shared" si="3"/>
        <v>0</v>
      </c>
      <c r="O48" s="132">
        <f t="shared" si="4"/>
        <v>0</v>
      </c>
      <c r="P48" s="60" t="s">
        <v>23</v>
      </c>
      <c r="Q48" s="66"/>
      <c r="R48" s="62"/>
      <c r="S48" s="62"/>
      <c r="T48" s="62"/>
    </row>
    <row r="49" spans="1:20" ht="113.25" customHeight="1">
      <c r="A49" s="104">
        <v>48</v>
      </c>
      <c r="B49" s="103" t="str">
        <f t="shared" si="0"/>
        <v>NO</v>
      </c>
      <c r="C49" s="103" t="str">
        <f t="shared" si="1"/>
        <v/>
      </c>
      <c r="D49" s="63" t="s">
        <v>18</v>
      </c>
      <c r="E49" s="106" t="s">
        <v>19</v>
      </c>
      <c r="F49" s="106" t="s">
        <v>19</v>
      </c>
      <c r="G49" s="104" t="str">
        <f t="shared" si="2"/>
        <v>GENERICA</v>
      </c>
      <c r="H49" s="62"/>
      <c r="I49" s="62"/>
      <c r="J49" s="63" t="s">
        <v>20</v>
      </c>
      <c r="K49" s="104" t="s">
        <v>21</v>
      </c>
      <c r="L49" s="125" t="s">
        <v>19</v>
      </c>
      <c r="M49" s="64" t="s">
        <v>22</v>
      </c>
      <c r="N49" s="104">
        <f t="shared" si="3"/>
        <v>0</v>
      </c>
      <c r="O49" s="132">
        <f t="shared" si="4"/>
        <v>0</v>
      </c>
      <c r="P49" s="60" t="s">
        <v>23</v>
      </c>
      <c r="Q49" s="66"/>
      <c r="R49" s="62"/>
      <c r="S49" s="62"/>
      <c r="T49" s="62"/>
    </row>
    <row r="50" spans="1:20" ht="113.25" customHeight="1">
      <c r="A50" s="103">
        <v>49</v>
      </c>
      <c r="B50" s="103" t="str">
        <f t="shared" si="0"/>
        <v>NO</v>
      </c>
      <c r="C50" s="103" t="str">
        <f t="shared" si="1"/>
        <v/>
      </c>
      <c r="D50" s="63" t="s">
        <v>18</v>
      </c>
      <c r="E50" s="106" t="s">
        <v>19</v>
      </c>
      <c r="F50" s="106" t="s">
        <v>19</v>
      </c>
      <c r="G50" s="104" t="str">
        <f t="shared" si="2"/>
        <v>GENERICA</v>
      </c>
      <c r="H50" s="62"/>
      <c r="I50" s="62"/>
      <c r="J50" s="63" t="s">
        <v>20</v>
      </c>
      <c r="K50" s="104" t="s">
        <v>21</v>
      </c>
      <c r="L50" s="125" t="s">
        <v>19</v>
      </c>
      <c r="M50" s="64" t="s">
        <v>22</v>
      </c>
      <c r="N50" s="104">
        <f t="shared" si="3"/>
        <v>0</v>
      </c>
      <c r="O50" s="132">
        <f t="shared" si="4"/>
        <v>0</v>
      </c>
      <c r="P50" s="60" t="s">
        <v>23</v>
      </c>
      <c r="Q50" s="66"/>
      <c r="R50" s="62"/>
      <c r="S50" s="62"/>
      <c r="T50" s="62"/>
    </row>
    <row r="51" spans="1:20" ht="113.25" customHeight="1">
      <c r="A51" s="104">
        <v>50</v>
      </c>
      <c r="B51" s="103" t="str">
        <f t="shared" si="0"/>
        <v>NO</v>
      </c>
      <c r="C51" s="103" t="str">
        <f t="shared" si="1"/>
        <v/>
      </c>
      <c r="D51" s="63" t="s">
        <v>18</v>
      </c>
      <c r="E51" s="106" t="s">
        <v>19</v>
      </c>
      <c r="F51" s="106" t="s">
        <v>19</v>
      </c>
      <c r="G51" s="104" t="str">
        <f t="shared" si="2"/>
        <v>GENERICA</v>
      </c>
      <c r="H51" s="62"/>
      <c r="I51" s="62"/>
      <c r="J51" s="63" t="s">
        <v>20</v>
      </c>
      <c r="K51" s="104" t="s">
        <v>21</v>
      </c>
      <c r="L51" s="125" t="s">
        <v>19</v>
      </c>
      <c r="M51" s="64" t="s">
        <v>22</v>
      </c>
      <c r="N51" s="104">
        <f t="shared" si="3"/>
        <v>0</v>
      </c>
      <c r="O51" s="132">
        <f t="shared" si="4"/>
        <v>0</v>
      </c>
      <c r="P51" s="60" t="s">
        <v>23</v>
      </c>
      <c r="Q51" s="66"/>
      <c r="R51" s="62"/>
      <c r="S51" s="62"/>
      <c r="T51" s="62"/>
    </row>
    <row r="52" spans="1:20" ht="113.25" customHeight="1">
      <c r="A52" s="103">
        <v>51</v>
      </c>
      <c r="B52" s="103" t="str">
        <f t="shared" si="0"/>
        <v>NO</v>
      </c>
      <c r="C52" s="103" t="str">
        <f t="shared" si="1"/>
        <v/>
      </c>
      <c r="D52" s="63" t="s">
        <v>18</v>
      </c>
      <c r="E52" s="106" t="s">
        <v>19</v>
      </c>
      <c r="F52" s="106" t="s">
        <v>19</v>
      </c>
      <c r="G52" s="104" t="str">
        <f t="shared" si="2"/>
        <v>GENERICA</v>
      </c>
      <c r="H52" s="62"/>
      <c r="I52" s="62"/>
      <c r="J52" s="63" t="s">
        <v>20</v>
      </c>
      <c r="K52" s="104" t="s">
        <v>21</v>
      </c>
      <c r="L52" s="125" t="s">
        <v>19</v>
      </c>
      <c r="M52" s="64" t="s">
        <v>22</v>
      </c>
      <c r="N52" s="104">
        <f t="shared" si="3"/>
        <v>0</v>
      </c>
      <c r="O52" s="132">
        <f t="shared" si="4"/>
        <v>0</v>
      </c>
      <c r="P52" s="60" t="s">
        <v>23</v>
      </c>
      <c r="Q52" s="66"/>
      <c r="R52" s="62"/>
      <c r="S52" s="62"/>
      <c r="T52" s="62"/>
    </row>
    <row r="53" spans="1:20" ht="113.25" customHeight="1">
      <c r="A53" s="104">
        <v>52</v>
      </c>
      <c r="B53" s="103" t="str">
        <f t="shared" si="0"/>
        <v>NO</v>
      </c>
      <c r="C53" s="103" t="str">
        <f t="shared" si="1"/>
        <v/>
      </c>
      <c r="D53" s="63" t="s">
        <v>18</v>
      </c>
      <c r="E53" s="106" t="s">
        <v>19</v>
      </c>
      <c r="F53" s="106" t="s">
        <v>19</v>
      </c>
      <c r="G53" s="104" t="str">
        <f t="shared" si="2"/>
        <v>GENERICA</v>
      </c>
      <c r="H53" s="62"/>
      <c r="I53" s="62"/>
      <c r="J53" s="63" t="s">
        <v>20</v>
      </c>
      <c r="K53" s="104" t="s">
        <v>21</v>
      </c>
      <c r="L53" s="125" t="s">
        <v>19</v>
      </c>
      <c r="M53" s="64" t="s">
        <v>22</v>
      </c>
      <c r="N53" s="104">
        <f t="shared" si="3"/>
        <v>0</v>
      </c>
      <c r="O53" s="132">
        <f t="shared" si="4"/>
        <v>0</v>
      </c>
      <c r="P53" s="60" t="s">
        <v>23</v>
      </c>
      <c r="Q53" s="66"/>
      <c r="R53" s="62"/>
      <c r="S53" s="62"/>
      <c r="T53" s="62"/>
    </row>
    <row r="54" spans="1:20" ht="113.25" customHeight="1">
      <c r="A54" s="103">
        <v>53</v>
      </c>
      <c r="B54" s="103" t="str">
        <f t="shared" si="0"/>
        <v>NO</v>
      </c>
      <c r="C54" s="103" t="str">
        <f t="shared" si="1"/>
        <v/>
      </c>
      <c r="D54" s="63" t="s">
        <v>18</v>
      </c>
      <c r="E54" s="106" t="s">
        <v>19</v>
      </c>
      <c r="F54" s="106" t="s">
        <v>19</v>
      </c>
      <c r="G54" s="104" t="str">
        <f t="shared" si="2"/>
        <v>GENERICA</v>
      </c>
      <c r="H54" s="62"/>
      <c r="I54" s="62"/>
      <c r="J54" s="63" t="s">
        <v>20</v>
      </c>
      <c r="K54" s="104" t="s">
        <v>21</v>
      </c>
      <c r="L54" s="125" t="s">
        <v>19</v>
      </c>
      <c r="M54" s="64" t="s">
        <v>22</v>
      </c>
      <c r="N54" s="104">
        <f t="shared" si="3"/>
        <v>0</v>
      </c>
      <c r="O54" s="132">
        <f t="shared" si="4"/>
        <v>0</v>
      </c>
      <c r="P54" s="60" t="s">
        <v>23</v>
      </c>
      <c r="Q54" s="66"/>
      <c r="R54" s="62"/>
      <c r="S54" s="62"/>
      <c r="T54" s="62"/>
    </row>
    <row r="55" spans="1:20" ht="113.25" customHeight="1">
      <c r="A55" s="104">
        <v>54</v>
      </c>
      <c r="B55" s="103" t="str">
        <f t="shared" si="0"/>
        <v>NO</v>
      </c>
      <c r="C55" s="103" t="str">
        <f t="shared" si="1"/>
        <v/>
      </c>
      <c r="D55" s="63" t="s">
        <v>18</v>
      </c>
      <c r="E55" s="106" t="s">
        <v>19</v>
      </c>
      <c r="F55" s="106" t="s">
        <v>19</v>
      </c>
      <c r="G55" s="104" t="str">
        <f t="shared" si="2"/>
        <v>GENERICA</v>
      </c>
      <c r="H55" s="62"/>
      <c r="I55" s="62"/>
      <c r="J55" s="63" t="s">
        <v>20</v>
      </c>
      <c r="K55" s="104" t="s">
        <v>21</v>
      </c>
      <c r="L55" s="125" t="s">
        <v>19</v>
      </c>
      <c r="M55" s="64" t="s">
        <v>22</v>
      </c>
      <c r="N55" s="104">
        <f t="shared" si="3"/>
        <v>0</v>
      </c>
      <c r="O55" s="132">
        <f t="shared" si="4"/>
        <v>0</v>
      </c>
      <c r="P55" s="60" t="s">
        <v>23</v>
      </c>
      <c r="Q55" s="66"/>
      <c r="R55" s="62"/>
      <c r="S55" s="62"/>
      <c r="T55" s="62"/>
    </row>
    <row r="56" spans="1:20" ht="113.25" customHeight="1">
      <c r="A56" s="103">
        <v>55</v>
      </c>
      <c r="B56" s="103" t="str">
        <f t="shared" si="0"/>
        <v>NO</v>
      </c>
      <c r="C56" s="103" t="str">
        <f t="shared" si="1"/>
        <v/>
      </c>
      <c r="D56" s="63" t="s">
        <v>18</v>
      </c>
      <c r="E56" s="106" t="s">
        <v>19</v>
      </c>
      <c r="F56" s="106" t="s">
        <v>19</v>
      </c>
      <c r="G56" s="104" t="str">
        <f t="shared" si="2"/>
        <v>GENERICA</v>
      </c>
      <c r="H56" s="62"/>
      <c r="I56" s="62"/>
      <c r="J56" s="63" t="s">
        <v>20</v>
      </c>
      <c r="K56" s="104" t="s">
        <v>21</v>
      </c>
      <c r="L56" s="125" t="s">
        <v>19</v>
      </c>
      <c r="M56" s="64" t="s">
        <v>22</v>
      </c>
      <c r="N56" s="104">
        <f t="shared" si="3"/>
        <v>0</v>
      </c>
      <c r="O56" s="132">
        <f t="shared" si="4"/>
        <v>0</v>
      </c>
      <c r="P56" s="60" t="s">
        <v>23</v>
      </c>
      <c r="Q56" s="66"/>
      <c r="R56" s="62"/>
      <c r="S56" s="62"/>
      <c r="T56" s="62"/>
    </row>
    <row r="57" spans="1:20" ht="113.25" customHeight="1">
      <c r="A57" s="104">
        <v>56</v>
      </c>
      <c r="B57" s="103" t="str">
        <f t="shared" si="0"/>
        <v>NO</v>
      </c>
      <c r="C57" s="103" t="str">
        <f t="shared" si="1"/>
        <v/>
      </c>
      <c r="D57" s="63" t="s">
        <v>18</v>
      </c>
      <c r="E57" s="106" t="s">
        <v>19</v>
      </c>
      <c r="F57" s="106" t="s">
        <v>19</v>
      </c>
      <c r="G57" s="104" t="str">
        <f t="shared" si="2"/>
        <v>GENERICA</v>
      </c>
      <c r="H57" s="62"/>
      <c r="I57" s="62"/>
      <c r="J57" s="63" t="s">
        <v>20</v>
      </c>
      <c r="K57" s="104" t="s">
        <v>21</v>
      </c>
      <c r="L57" s="125" t="s">
        <v>19</v>
      </c>
      <c r="M57" s="64" t="s">
        <v>22</v>
      </c>
      <c r="N57" s="104">
        <f t="shared" si="3"/>
        <v>0</v>
      </c>
      <c r="O57" s="132">
        <f t="shared" si="4"/>
        <v>0</v>
      </c>
      <c r="P57" s="60" t="s">
        <v>23</v>
      </c>
      <c r="Q57" s="66"/>
      <c r="R57" s="62"/>
      <c r="S57" s="62"/>
      <c r="T57" s="62"/>
    </row>
    <row r="58" spans="1:20" ht="113.25" customHeight="1">
      <c r="A58" s="103">
        <v>57</v>
      </c>
      <c r="B58" s="103" t="str">
        <f t="shared" si="0"/>
        <v>NO</v>
      </c>
      <c r="C58" s="103" t="str">
        <f t="shared" si="1"/>
        <v/>
      </c>
      <c r="D58" s="63" t="s">
        <v>18</v>
      </c>
      <c r="E58" s="106" t="s">
        <v>19</v>
      </c>
      <c r="F58" s="106" t="s">
        <v>19</v>
      </c>
      <c r="G58" s="104" t="str">
        <f t="shared" si="2"/>
        <v>GENERICA</v>
      </c>
      <c r="H58" s="62"/>
      <c r="I58" s="62"/>
      <c r="J58" s="63" t="s">
        <v>20</v>
      </c>
      <c r="K58" s="104" t="s">
        <v>21</v>
      </c>
      <c r="L58" s="125" t="s">
        <v>19</v>
      </c>
      <c r="M58" s="64" t="s">
        <v>22</v>
      </c>
      <c r="N58" s="104">
        <f t="shared" si="3"/>
        <v>0</v>
      </c>
      <c r="O58" s="132">
        <f t="shared" si="4"/>
        <v>0</v>
      </c>
      <c r="P58" s="60" t="s">
        <v>23</v>
      </c>
      <c r="Q58" s="66"/>
      <c r="R58" s="62"/>
      <c r="S58" s="62"/>
      <c r="T58" s="62"/>
    </row>
    <row r="59" spans="1:20" ht="113.25" customHeight="1">
      <c r="A59" s="104">
        <v>58</v>
      </c>
      <c r="B59" s="103" t="str">
        <f t="shared" si="0"/>
        <v>NO</v>
      </c>
      <c r="C59" s="103" t="str">
        <f t="shared" si="1"/>
        <v/>
      </c>
      <c r="D59" s="63" t="s">
        <v>18</v>
      </c>
      <c r="E59" s="106" t="s">
        <v>19</v>
      </c>
      <c r="F59" s="106" t="s">
        <v>19</v>
      </c>
      <c r="G59" s="104" t="str">
        <f t="shared" si="2"/>
        <v>GENERICA</v>
      </c>
      <c r="H59" s="62"/>
      <c r="I59" s="62"/>
      <c r="J59" s="63" t="s">
        <v>20</v>
      </c>
      <c r="K59" s="104" t="s">
        <v>21</v>
      </c>
      <c r="L59" s="125" t="s">
        <v>19</v>
      </c>
      <c r="M59" s="64" t="s">
        <v>22</v>
      </c>
      <c r="N59" s="104">
        <f t="shared" si="3"/>
        <v>0</v>
      </c>
      <c r="O59" s="132">
        <f t="shared" si="4"/>
        <v>0</v>
      </c>
      <c r="P59" s="60" t="s">
        <v>23</v>
      </c>
      <c r="Q59" s="66"/>
      <c r="R59" s="62"/>
      <c r="S59" s="62"/>
      <c r="T59" s="62"/>
    </row>
    <row r="60" spans="1:20" ht="113.25" customHeight="1">
      <c r="A60" s="103">
        <v>59</v>
      </c>
      <c r="B60" s="103" t="str">
        <f t="shared" si="0"/>
        <v>NO</v>
      </c>
      <c r="C60" s="103" t="str">
        <f t="shared" si="1"/>
        <v/>
      </c>
      <c r="D60" s="63" t="s">
        <v>18</v>
      </c>
      <c r="E60" s="106" t="s">
        <v>19</v>
      </c>
      <c r="F60" s="106" t="s">
        <v>19</v>
      </c>
      <c r="G60" s="104" t="str">
        <f t="shared" si="2"/>
        <v>GENERICA</v>
      </c>
      <c r="H60" s="62"/>
      <c r="I60" s="62"/>
      <c r="J60" s="63" t="s">
        <v>20</v>
      </c>
      <c r="K60" s="104" t="s">
        <v>21</v>
      </c>
      <c r="L60" s="125" t="s">
        <v>19</v>
      </c>
      <c r="M60" s="64" t="s">
        <v>22</v>
      </c>
      <c r="N60" s="104">
        <f t="shared" si="3"/>
        <v>0</v>
      </c>
      <c r="O60" s="132">
        <f t="shared" si="4"/>
        <v>0</v>
      </c>
      <c r="P60" s="60" t="s">
        <v>23</v>
      </c>
      <c r="Q60" s="66"/>
      <c r="R60" s="62"/>
      <c r="S60" s="62"/>
      <c r="T60" s="62"/>
    </row>
    <row r="61" spans="1:20" ht="113.25" customHeight="1">
      <c r="A61" s="104">
        <v>60</v>
      </c>
      <c r="B61" s="103" t="str">
        <f t="shared" si="0"/>
        <v>NO</v>
      </c>
      <c r="C61" s="103" t="str">
        <f t="shared" si="1"/>
        <v/>
      </c>
      <c r="D61" s="63" t="s">
        <v>18</v>
      </c>
      <c r="E61" s="106" t="s">
        <v>19</v>
      </c>
      <c r="F61" s="106" t="s">
        <v>19</v>
      </c>
      <c r="G61" s="104" t="str">
        <f t="shared" si="2"/>
        <v>GENERICA</v>
      </c>
      <c r="H61" s="62"/>
      <c r="I61" s="62"/>
      <c r="J61" s="63" t="s">
        <v>20</v>
      </c>
      <c r="K61" s="104" t="s">
        <v>21</v>
      </c>
      <c r="L61" s="125" t="s">
        <v>19</v>
      </c>
      <c r="M61" s="64" t="s">
        <v>22</v>
      </c>
      <c r="N61" s="104">
        <f t="shared" si="3"/>
        <v>0</v>
      </c>
      <c r="O61" s="132">
        <f t="shared" si="4"/>
        <v>0</v>
      </c>
      <c r="P61" s="60" t="s">
        <v>23</v>
      </c>
      <c r="Q61" s="66"/>
      <c r="R61" s="62"/>
      <c r="S61" s="62"/>
      <c r="T61" s="62"/>
    </row>
    <row r="62" spans="1:20" ht="113.25" customHeight="1">
      <c r="A62" s="103">
        <v>61</v>
      </c>
      <c r="B62" s="103" t="str">
        <f t="shared" si="0"/>
        <v>NO</v>
      </c>
      <c r="C62" s="103" t="str">
        <f t="shared" si="1"/>
        <v/>
      </c>
      <c r="D62" s="63" t="s">
        <v>18</v>
      </c>
      <c r="E62" s="106" t="s">
        <v>19</v>
      </c>
      <c r="F62" s="106" t="s">
        <v>19</v>
      </c>
      <c r="G62" s="104" t="str">
        <f t="shared" si="2"/>
        <v>GENERICA</v>
      </c>
      <c r="H62" s="62"/>
      <c r="I62" s="62"/>
      <c r="J62" s="63" t="s">
        <v>20</v>
      </c>
      <c r="K62" s="104" t="s">
        <v>21</v>
      </c>
      <c r="L62" s="125" t="s">
        <v>19</v>
      </c>
      <c r="M62" s="64" t="s">
        <v>22</v>
      </c>
      <c r="N62" s="104">
        <f t="shared" si="3"/>
        <v>0</v>
      </c>
      <c r="O62" s="132">
        <f t="shared" si="4"/>
        <v>0</v>
      </c>
      <c r="P62" s="60" t="s">
        <v>23</v>
      </c>
      <c r="Q62" s="66"/>
      <c r="R62" s="62"/>
      <c r="S62" s="62"/>
      <c r="T62" s="62"/>
    </row>
    <row r="63" spans="1:20" ht="113.25" customHeight="1">
      <c r="A63" s="104">
        <v>62</v>
      </c>
      <c r="B63" s="103" t="str">
        <f t="shared" si="0"/>
        <v>NO</v>
      </c>
      <c r="C63" s="103" t="str">
        <f t="shared" si="1"/>
        <v/>
      </c>
      <c r="D63" s="63" t="s">
        <v>18</v>
      </c>
      <c r="E63" s="106" t="s">
        <v>19</v>
      </c>
      <c r="F63" s="106" t="s">
        <v>19</v>
      </c>
      <c r="G63" s="104" t="str">
        <f t="shared" si="2"/>
        <v>GENERICA</v>
      </c>
      <c r="H63" s="62"/>
      <c r="I63" s="62"/>
      <c r="J63" s="63" t="s">
        <v>20</v>
      </c>
      <c r="K63" s="104" t="s">
        <v>21</v>
      </c>
      <c r="L63" s="125" t="s">
        <v>19</v>
      </c>
      <c r="M63" s="64" t="s">
        <v>22</v>
      </c>
      <c r="N63" s="104">
        <f t="shared" si="3"/>
        <v>0</v>
      </c>
      <c r="O63" s="132">
        <f t="shared" si="4"/>
        <v>0</v>
      </c>
      <c r="P63" s="60" t="s">
        <v>23</v>
      </c>
      <c r="Q63" s="66"/>
      <c r="R63" s="62"/>
      <c r="S63" s="62"/>
      <c r="T63" s="62"/>
    </row>
    <row r="64" spans="1:20" ht="113.25" customHeight="1">
      <c r="A64" s="103">
        <v>63</v>
      </c>
      <c r="B64" s="103" t="str">
        <f t="shared" si="0"/>
        <v>NO</v>
      </c>
      <c r="C64" s="103" t="str">
        <f t="shared" si="1"/>
        <v/>
      </c>
      <c r="D64" s="63" t="s">
        <v>18</v>
      </c>
      <c r="E64" s="106" t="s">
        <v>19</v>
      </c>
      <c r="F64" s="106" t="s">
        <v>19</v>
      </c>
      <c r="G64" s="104" t="str">
        <f t="shared" si="2"/>
        <v>GENERICA</v>
      </c>
      <c r="H64" s="62"/>
      <c r="I64" s="62"/>
      <c r="J64" s="63" t="s">
        <v>20</v>
      </c>
      <c r="K64" s="104" t="s">
        <v>21</v>
      </c>
      <c r="L64" s="125" t="s">
        <v>19</v>
      </c>
      <c r="M64" s="64" t="s">
        <v>22</v>
      </c>
      <c r="N64" s="104">
        <f t="shared" si="3"/>
        <v>0</v>
      </c>
      <c r="O64" s="132">
        <f t="shared" si="4"/>
        <v>0</v>
      </c>
      <c r="P64" s="60" t="s">
        <v>23</v>
      </c>
      <c r="Q64" s="66"/>
      <c r="R64" s="62"/>
      <c r="S64" s="62"/>
      <c r="T64" s="62"/>
    </row>
    <row r="65" spans="1:20" ht="113.25" customHeight="1">
      <c r="A65" s="104">
        <v>64</v>
      </c>
      <c r="B65" s="103" t="str">
        <f t="shared" si="0"/>
        <v>NO</v>
      </c>
      <c r="C65" s="103" t="str">
        <f t="shared" si="1"/>
        <v/>
      </c>
      <c r="D65" s="63" t="s">
        <v>18</v>
      </c>
      <c r="E65" s="106" t="s">
        <v>19</v>
      </c>
      <c r="F65" s="106" t="s">
        <v>19</v>
      </c>
      <c r="G65" s="104" t="str">
        <f t="shared" si="2"/>
        <v>GENERICA</v>
      </c>
      <c r="H65" s="62"/>
      <c r="I65" s="62"/>
      <c r="J65" s="63" t="s">
        <v>20</v>
      </c>
      <c r="K65" s="104" t="s">
        <v>21</v>
      </c>
      <c r="L65" s="125" t="s">
        <v>19</v>
      </c>
      <c r="M65" s="64" t="s">
        <v>22</v>
      </c>
      <c r="N65" s="104">
        <f t="shared" si="3"/>
        <v>0</v>
      </c>
      <c r="O65" s="132">
        <f t="shared" si="4"/>
        <v>0</v>
      </c>
      <c r="P65" s="60" t="s">
        <v>23</v>
      </c>
      <c r="Q65" s="66"/>
      <c r="R65" s="62"/>
      <c r="S65" s="62"/>
      <c r="T65" s="62"/>
    </row>
    <row r="66" spans="1:20" ht="113.25" customHeight="1">
      <c r="A66" s="103">
        <v>65</v>
      </c>
      <c r="B66" s="103" t="str">
        <f t="shared" si="0"/>
        <v>NO</v>
      </c>
      <c r="C66" s="103" t="str">
        <f t="shared" si="1"/>
        <v/>
      </c>
      <c r="D66" s="63" t="s">
        <v>18</v>
      </c>
      <c r="E66" s="106" t="s">
        <v>19</v>
      </c>
      <c r="F66" s="106" t="s">
        <v>19</v>
      </c>
      <c r="G66" s="104" t="str">
        <f t="shared" si="2"/>
        <v>GENERICA</v>
      </c>
      <c r="H66" s="62"/>
      <c r="I66" s="62"/>
      <c r="J66" s="63" t="s">
        <v>20</v>
      </c>
      <c r="K66" s="104" t="s">
        <v>21</v>
      </c>
      <c r="L66" s="125" t="s">
        <v>19</v>
      </c>
      <c r="M66" s="64" t="s">
        <v>22</v>
      </c>
      <c r="N66" s="104">
        <f t="shared" si="3"/>
        <v>0</v>
      </c>
      <c r="O66" s="132">
        <f t="shared" si="4"/>
        <v>0</v>
      </c>
      <c r="P66" s="60" t="s">
        <v>23</v>
      </c>
      <c r="Q66" s="66"/>
      <c r="R66" s="62"/>
      <c r="S66" s="62"/>
      <c r="T66" s="62"/>
    </row>
    <row r="67" spans="1:20" ht="113.25" customHeight="1">
      <c r="A67" s="104">
        <v>66</v>
      </c>
      <c r="B67" s="103" t="str">
        <f t="shared" ref="B67:B130" si="5">IF(OR(D67="VIETNAM",D67="THAILANDIA (EX SIAM)",D67="TAIWAN",D67="SRI LANKA",D67="SINGAPORE",D67="REPUBBLICA DELL'INDIA",D67="NEPAL",D67="MYANMAR (EX BIRMANIA)",D67="MAURITIUS",D67="MALESIA",D67="MALDIVE",D67="LAOS",D67="INDONESIA",D67="FILIPPINE",D67="CAMBOGIA",D67="NORVEGIA",D67="COREA DEL SUD",D67="CINA",D67="BRASILE",D67="AUSTRALIA",D67="QATAR",D67="EMIRATI ARABI UNITI",),"SI","NO")</f>
        <v>NO</v>
      </c>
      <c r="C67" s="103" t="str">
        <f t="shared" ref="C67:C130" si="6">IF(OR(D67="VIETNAM",D67="THAILANDIA (EX SIAM)",D67="TAIWAN",D67="SRI LANKA",D67="SINGAPORE",D67="REPUBBLICA DELL'INDIA",D67="NEPAL",D67="MYANMAR (EX BIRMANIA)",D67="MAURITIUS",D67="MALESIA",D67="MALDIVE",D67="LAOS",D67="INDONESIA",D67="FILIPPINE",D67="CAMBOGIA"),"Area Sud Est Asiatico e Arcipelaghi Oceano indiano","")</f>
        <v/>
      </c>
      <c r="D67" s="63" t="s">
        <v>18</v>
      </c>
      <c r="E67" s="106" t="s">
        <v>19</v>
      </c>
      <c r="F67" s="106" t="s">
        <v>19</v>
      </c>
      <c r="G67" s="104" t="str">
        <f t="shared" ref="G67:G146" si="7">IF(J67="Spese di organizzazione videodegustazione/evento ONLINE","DIGITALE","GENERICA")</f>
        <v>GENERICA</v>
      </c>
      <c r="H67" s="62"/>
      <c r="I67" s="62"/>
      <c r="J67" s="63" t="s">
        <v>20</v>
      </c>
      <c r="K67" s="104" t="s">
        <v>21</v>
      </c>
      <c r="L67" s="125" t="s">
        <v>19</v>
      </c>
      <c r="M67" s="64" t="s">
        <v>22</v>
      </c>
      <c r="N67" s="104">
        <f t="shared" ref="N67:N114" si="8">IF(M67="SELEZIONARE COSTO UNITARIO",0,1)</f>
        <v>0</v>
      </c>
      <c r="O67" s="132">
        <f t="shared" ref="O67:O124" si="9">IF(M67="SELEZIONARE COSTO UNITARIO",0,M67*N67)</f>
        <v>0</v>
      </c>
      <c r="P67" s="60" t="s">
        <v>23</v>
      </c>
      <c r="Q67" s="66"/>
      <c r="R67" s="62"/>
      <c r="S67" s="62"/>
      <c r="T67" s="62"/>
    </row>
    <row r="68" spans="1:20" ht="113.25" customHeight="1">
      <c r="A68" s="103">
        <v>67</v>
      </c>
      <c r="B68" s="103" t="str">
        <f t="shared" si="5"/>
        <v>NO</v>
      </c>
      <c r="C68" s="103" t="str">
        <f t="shared" si="6"/>
        <v/>
      </c>
      <c r="D68" s="63" t="s">
        <v>18</v>
      </c>
      <c r="E68" s="106" t="s">
        <v>19</v>
      </c>
      <c r="F68" s="106" t="s">
        <v>19</v>
      </c>
      <c r="G68" s="104" t="str">
        <f t="shared" si="7"/>
        <v>GENERICA</v>
      </c>
      <c r="H68" s="62"/>
      <c r="I68" s="62"/>
      <c r="J68" s="63" t="s">
        <v>20</v>
      </c>
      <c r="K68" s="104" t="s">
        <v>21</v>
      </c>
      <c r="L68" s="125" t="s">
        <v>19</v>
      </c>
      <c r="M68" s="64" t="s">
        <v>22</v>
      </c>
      <c r="N68" s="104">
        <f t="shared" si="8"/>
        <v>0</v>
      </c>
      <c r="O68" s="132">
        <f t="shared" si="9"/>
        <v>0</v>
      </c>
      <c r="P68" s="60" t="s">
        <v>23</v>
      </c>
      <c r="Q68" s="66"/>
      <c r="R68" s="62"/>
      <c r="S68" s="62"/>
      <c r="T68" s="62"/>
    </row>
    <row r="69" spans="1:20" ht="113.25" customHeight="1">
      <c r="A69" s="104">
        <v>68</v>
      </c>
      <c r="B69" s="103" t="str">
        <f t="shared" si="5"/>
        <v>NO</v>
      </c>
      <c r="C69" s="103" t="str">
        <f t="shared" si="6"/>
        <v/>
      </c>
      <c r="D69" s="63" t="s">
        <v>18</v>
      </c>
      <c r="E69" s="106" t="s">
        <v>19</v>
      </c>
      <c r="F69" s="106" t="s">
        <v>19</v>
      </c>
      <c r="G69" s="104" t="str">
        <f t="shared" si="7"/>
        <v>GENERICA</v>
      </c>
      <c r="H69" s="62"/>
      <c r="I69" s="62"/>
      <c r="J69" s="63" t="s">
        <v>20</v>
      </c>
      <c r="K69" s="104" t="s">
        <v>21</v>
      </c>
      <c r="L69" s="125" t="s">
        <v>19</v>
      </c>
      <c r="M69" s="64" t="s">
        <v>22</v>
      </c>
      <c r="N69" s="104">
        <f t="shared" si="8"/>
        <v>0</v>
      </c>
      <c r="O69" s="132">
        <f t="shared" si="9"/>
        <v>0</v>
      </c>
      <c r="P69" s="60" t="s">
        <v>23</v>
      </c>
      <c r="Q69" s="66"/>
      <c r="R69" s="62"/>
      <c r="S69" s="62"/>
      <c r="T69" s="62"/>
    </row>
    <row r="70" spans="1:20" ht="113.25" customHeight="1">
      <c r="A70" s="103">
        <v>69</v>
      </c>
      <c r="B70" s="103" t="str">
        <f t="shared" si="5"/>
        <v>NO</v>
      </c>
      <c r="C70" s="103" t="str">
        <f t="shared" si="6"/>
        <v/>
      </c>
      <c r="D70" s="63" t="s">
        <v>18</v>
      </c>
      <c r="E70" s="106" t="s">
        <v>19</v>
      </c>
      <c r="F70" s="106" t="s">
        <v>19</v>
      </c>
      <c r="G70" s="104" t="str">
        <f t="shared" si="7"/>
        <v>GENERICA</v>
      </c>
      <c r="H70" s="62"/>
      <c r="I70" s="62"/>
      <c r="J70" s="63" t="s">
        <v>20</v>
      </c>
      <c r="K70" s="104" t="s">
        <v>21</v>
      </c>
      <c r="L70" s="125" t="s">
        <v>19</v>
      </c>
      <c r="M70" s="64" t="s">
        <v>22</v>
      </c>
      <c r="N70" s="104">
        <f t="shared" si="8"/>
        <v>0</v>
      </c>
      <c r="O70" s="132">
        <f t="shared" si="9"/>
        <v>0</v>
      </c>
      <c r="P70" s="60" t="s">
        <v>23</v>
      </c>
      <c r="Q70" s="66"/>
      <c r="R70" s="62"/>
      <c r="S70" s="62"/>
      <c r="T70" s="62"/>
    </row>
    <row r="71" spans="1:20" ht="113.25" customHeight="1">
      <c r="A71" s="104">
        <v>70</v>
      </c>
      <c r="B71" s="103" t="str">
        <f t="shared" si="5"/>
        <v>NO</v>
      </c>
      <c r="C71" s="103" t="str">
        <f t="shared" si="6"/>
        <v/>
      </c>
      <c r="D71" s="63" t="s">
        <v>18</v>
      </c>
      <c r="E71" s="106" t="s">
        <v>19</v>
      </c>
      <c r="F71" s="106" t="s">
        <v>19</v>
      </c>
      <c r="G71" s="104" t="str">
        <f t="shared" si="7"/>
        <v>GENERICA</v>
      </c>
      <c r="H71" s="62"/>
      <c r="I71" s="62"/>
      <c r="J71" s="63" t="s">
        <v>20</v>
      </c>
      <c r="K71" s="104" t="s">
        <v>21</v>
      </c>
      <c r="L71" s="125" t="s">
        <v>19</v>
      </c>
      <c r="M71" s="64" t="s">
        <v>22</v>
      </c>
      <c r="N71" s="104">
        <f t="shared" si="8"/>
        <v>0</v>
      </c>
      <c r="O71" s="132">
        <f t="shared" si="9"/>
        <v>0</v>
      </c>
      <c r="P71" s="60" t="s">
        <v>23</v>
      </c>
      <c r="Q71" s="66"/>
      <c r="R71" s="62"/>
      <c r="S71" s="62"/>
      <c r="T71" s="62"/>
    </row>
    <row r="72" spans="1:20" ht="113.25" customHeight="1">
      <c r="A72" s="103">
        <v>71</v>
      </c>
      <c r="B72" s="103" t="str">
        <f t="shared" si="5"/>
        <v>NO</v>
      </c>
      <c r="C72" s="103" t="str">
        <f t="shared" si="6"/>
        <v/>
      </c>
      <c r="D72" s="63" t="s">
        <v>18</v>
      </c>
      <c r="E72" s="106" t="s">
        <v>19</v>
      </c>
      <c r="F72" s="106" t="s">
        <v>19</v>
      </c>
      <c r="G72" s="104" t="str">
        <f t="shared" si="7"/>
        <v>GENERICA</v>
      </c>
      <c r="H72" s="62"/>
      <c r="I72" s="62"/>
      <c r="J72" s="63" t="s">
        <v>20</v>
      </c>
      <c r="K72" s="104" t="s">
        <v>21</v>
      </c>
      <c r="L72" s="125" t="s">
        <v>19</v>
      </c>
      <c r="M72" s="64" t="s">
        <v>22</v>
      </c>
      <c r="N72" s="104">
        <f t="shared" si="8"/>
        <v>0</v>
      </c>
      <c r="O72" s="132">
        <f t="shared" si="9"/>
        <v>0</v>
      </c>
      <c r="P72" s="60" t="s">
        <v>23</v>
      </c>
      <c r="Q72" s="66"/>
      <c r="R72" s="62"/>
      <c r="S72" s="62"/>
      <c r="T72" s="62"/>
    </row>
    <row r="73" spans="1:20" ht="113.25" customHeight="1">
      <c r="A73" s="104">
        <v>72</v>
      </c>
      <c r="B73" s="103" t="str">
        <f t="shared" si="5"/>
        <v>NO</v>
      </c>
      <c r="C73" s="103" t="str">
        <f t="shared" si="6"/>
        <v/>
      </c>
      <c r="D73" s="63" t="s">
        <v>18</v>
      </c>
      <c r="E73" s="106" t="s">
        <v>19</v>
      </c>
      <c r="F73" s="106" t="s">
        <v>19</v>
      </c>
      <c r="G73" s="104" t="str">
        <f t="shared" si="7"/>
        <v>GENERICA</v>
      </c>
      <c r="H73" s="62"/>
      <c r="I73" s="62"/>
      <c r="J73" s="63" t="s">
        <v>20</v>
      </c>
      <c r="K73" s="104" t="s">
        <v>21</v>
      </c>
      <c r="L73" s="125" t="s">
        <v>19</v>
      </c>
      <c r="M73" s="64" t="s">
        <v>22</v>
      </c>
      <c r="N73" s="104">
        <f t="shared" si="8"/>
        <v>0</v>
      </c>
      <c r="O73" s="132">
        <f t="shared" si="9"/>
        <v>0</v>
      </c>
      <c r="P73" s="60" t="s">
        <v>23</v>
      </c>
      <c r="Q73" s="66"/>
      <c r="R73" s="62"/>
      <c r="S73" s="62"/>
      <c r="T73" s="62"/>
    </row>
    <row r="74" spans="1:20" ht="113.25" customHeight="1">
      <c r="A74" s="103">
        <v>73</v>
      </c>
      <c r="B74" s="103" t="str">
        <f t="shared" si="5"/>
        <v>NO</v>
      </c>
      <c r="C74" s="103" t="str">
        <f t="shared" si="6"/>
        <v/>
      </c>
      <c r="D74" s="63" t="s">
        <v>18</v>
      </c>
      <c r="E74" s="106" t="s">
        <v>19</v>
      </c>
      <c r="F74" s="106" t="s">
        <v>19</v>
      </c>
      <c r="G74" s="104" t="str">
        <f t="shared" si="7"/>
        <v>GENERICA</v>
      </c>
      <c r="H74" s="62"/>
      <c r="I74" s="62"/>
      <c r="J74" s="63" t="s">
        <v>20</v>
      </c>
      <c r="K74" s="104" t="s">
        <v>21</v>
      </c>
      <c r="L74" s="125" t="s">
        <v>19</v>
      </c>
      <c r="M74" s="64" t="s">
        <v>22</v>
      </c>
      <c r="N74" s="104">
        <f t="shared" si="8"/>
        <v>0</v>
      </c>
      <c r="O74" s="132">
        <f t="shared" si="9"/>
        <v>0</v>
      </c>
      <c r="P74" s="60" t="s">
        <v>23</v>
      </c>
      <c r="Q74" s="66"/>
      <c r="R74" s="62"/>
      <c r="S74" s="62"/>
      <c r="T74" s="62"/>
    </row>
    <row r="75" spans="1:20" ht="113.25" customHeight="1">
      <c r="A75" s="104">
        <v>74</v>
      </c>
      <c r="B75" s="103" t="str">
        <f t="shared" si="5"/>
        <v>NO</v>
      </c>
      <c r="C75" s="103" t="str">
        <f t="shared" si="6"/>
        <v/>
      </c>
      <c r="D75" s="63" t="s">
        <v>18</v>
      </c>
      <c r="E75" s="106" t="s">
        <v>19</v>
      </c>
      <c r="F75" s="106" t="s">
        <v>19</v>
      </c>
      <c r="G75" s="104" t="str">
        <f t="shared" si="7"/>
        <v>GENERICA</v>
      </c>
      <c r="H75" s="62"/>
      <c r="I75" s="62"/>
      <c r="J75" s="63" t="s">
        <v>20</v>
      </c>
      <c r="K75" s="104" t="s">
        <v>21</v>
      </c>
      <c r="L75" s="125" t="s">
        <v>19</v>
      </c>
      <c r="M75" s="64" t="s">
        <v>22</v>
      </c>
      <c r="N75" s="104">
        <f t="shared" si="8"/>
        <v>0</v>
      </c>
      <c r="O75" s="132">
        <f t="shared" si="9"/>
        <v>0</v>
      </c>
      <c r="P75" s="60" t="s">
        <v>23</v>
      </c>
      <c r="Q75" s="66"/>
      <c r="R75" s="62"/>
      <c r="S75" s="62"/>
      <c r="T75" s="62"/>
    </row>
    <row r="76" spans="1:20" ht="113.25" customHeight="1">
      <c r="A76" s="103">
        <v>75</v>
      </c>
      <c r="B76" s="103" t="str">
        <f t="shared" si="5"/>
        <v>NO</v>
      </c>
      <c r="C76" s="103" t="str">
        <f t="shared" si="6"/>
        <v/>
      </c>
      <c r="D76" s="63" t="s">
        <v>18</v>
      </c>
      <c r="E76" s="106" t="s">
        <v>19</v>
      </c>
      <c r="F76" s="106" t="s">
        <v>19</v>
      </c>
      <c r="G76" s="104" t="str">
        <f t="shared" si="7"/>
        <v>GENERICA</v>
      </c>
      <c r="H76" s="62"/>
      <c r="I76" s="62"/>
      <c r="J76" s="63" t="s">
        <v>20</v>
      </c>
      <c r="K76" s="104" t="s">
        <v>21</v>
      </c>
      <c r="L76" s="125" t="s">
        <v>19</v>
      </c>
      <c r="M76" s="64" t="s">
        <v>22</v>
      </c>
      <c r="N76" s="104">
        <f t="shared" si="8"/>
        <v>0</v>
      </c>
      <c r="O76" s="132">
        <f t="shared" si="9"/>
        <v>0</v>
      </c>
      <c r="P76" s="60" t="s">
        <v>23</v>
      </c>
      <c r="Q76" s="66"/>
      <c r="R76" s="62"/>
      <c r="S76" s="62"/>
      <c r="T76" s="62"/>
    </row>
    <row r="77" spans="1:20" ht="113.25" customHeight="1">
      <c r="A77" s="104">
        <v>76</v>
      </c>
      <c r="B77" s="103" t="str">
        <f t="shared" si="5"/>
        <v>NO</v>
      </c>
      <c r="C77" s="103" t="str">
        <f t="shared" si="6"/>
        <v/>
      </c>
      <c r="D77" s="63" t="s">
        <v>18</v>
      </c>
      <c r="E77" s="106" t="s">
        <v>19</v>
      </c>
      <c r="F77" s="106" t="s">
        <v>19</v>
      </c>
      <c r="G77" s="104" t="str">
        <f t="shared" si="7"/>
        <v>GENERICA</v>
      </c>
      <c r="H77" s="62"/>
      <c r="I77" s="62"/>
      <c r="J77" s="63" t="s">
        <v>20</v>
      </c>
      <c r="K77" s="104" t="s">
        <v>21</v>
      </c>
      <c r="L77" s="125" t="s">
        <v>19</v>
      </c>
      <c r="M77" s="64" t="s">
        <v>22</v>
      </c>
      <c r="N77" s="104">
        <f t="shared" si="8"/>
        <v>0</v>
      </c>
      <c r="O77" s="132">
        <f t="shared" si="9"/>
        <v>0</v>
      </c>
      <c r="P77" s="60" t="s">
        <v>23</v>
      </c>
      <c r="Q77" s="66"/>
      <c r="R77" s="62"/>
      <c r="S77" s="62"/>
      <c r="T77" s="62"/>
    </row>
    <row r="78" spans="1:20" ht="113.25" customHeight="1">
      <c r="A78" s="103">
        <v>77</v>
      </c>
      <c r="B78" s="103" t="str">
        <f t="shared" si="5"/>
        <v>NO</v>
      </c>
      <c r="C78" s="103" t="str">
        <f t="shared" si="6"/>
        <v/>
      </c>
      <c r="D78" s="63" t="s">
        <v>18</v>
      </c>
      <c r="E78" s="106" t="s">
        <v>19</v>
      </c>
      <c r="F78" s="106" t="s">
        <v>19</v>
      </c>
      <c r="G78" s="104" t="str">
        <f t="shared" si="7"/>
        <v>GENERICA</v>
      </c>
      <c r="H78" s="62"/>
      <c r="I78" s="62"/>
      <c r="J78" s="63" t="s">
        <v>20</v>
      </c>
      <c r="K78" s="104" t="s">
        <v>21</v>
      </c>
      <c r="L78" s="125" t="s">
        <v>19</v>
      </c>
      <c r="M78" s="64" t="s">
        <v>22</v>
      </c>
      <c r="N78" s="104">
        <f t="shared" si="8"/>
        <v>0</v>
      </c>
      <c r="O78" s="132">
        <f t="shared" si="9"/>
        <v>0</v>
      </c>
      <c r="P78" s="60" t="s">
        <v>23</v>
      </c>
      <c r="Q78" s="66"/>
      <c r="R78" s="62"/>
      <c r="S78" s="62"/>
      <c r="T78" s="62"/>
    </row>
    <row r="79" spans="1:20" ht="113.25" customHeight="1">
      <c r="A79" s="104">
        <v>78</v>
      </c>
      <c r="B79" s="103" t="str">
        <f t="shared" si="5"/>
        <v>NO</v>
      </c>
      <c r="C79" s="103" t="str">
        <f t="shared" si="6"/>
        <v/>
      </c>
      <c r="D79" s="63" t="s">
        <v>18</v>
      </c>
      <c r="E79" s="106" t="s">
        <v>19</v>
      </c>
      <c r="F79" s="106" t="s">
        <v>19</v>
      </c>
      <c r="G79" s="104" t="str">
        <f t="shared" si="7"/>
        <v>GENERICA</v>
      </c>
      <c r="H79" s="62"/>
      <c r="I79" s="62"/>
      <c r="J79" s="63" t="s">
        <v>20</v>
      </c>
      <c r="K79" s="104" t="s">
        <v>21</v>
      </c>
      <c r="L79" s="125" t="s">
        <v>19</v>
      </c>
      <c r="M79" s="64" t="s">
        <v>22</v>
      </c>
      <c r="N79" s="104">
        <f t="shared" si="8"/>
        <v>0</v>
      </c>
      <c r="O79" s="132">
        <f t="shared" si="9"/>
        <v>0</v>
      </c>
      <c r="P79" s="60" t="s">
        <v>23</v>
      </c>
      <c r="Q79" s="66"/>
      <c r="R79" s="62"/>
      <c r="S79" s="62"/>
      <c r="T79" s="62"/>
    </row>
    <row r="80" spans="1:20" ht="113.25" customHeight="1">
      <c r="A80" s="103">
        <v>79</v>
      </c>
      <c r="B80" s="103" t="str">
        <f t="shared" si="5"/>
        <v>NO</v>
      </c>
      <c r="C80" s="103" t="str">
        <f t="shared" si="6"/>
        <v/>
      </c>
      <c r="D80" s="63" t="s">
        <v>18</v>
      </c>
      <c r="E80" s="106" t="s">
        <v>19</v>
      </c>
      <c r="F80" s="106" t="s">
        <v>19</v>
      </c>
      <c r="G80" s="104" t="str">
        <f t="shared" si="7"/>
        <v>GENERICA</v>
      </c>
      <c r="H80" s="62"/>
      <c r="I80" s="62"/>
      <c r="J80" s="63" t="s">
        <v>20</v>
      </c>
      <c r="K80" s="104" t="s">
        <v>21</v>
      </c>
      <c r="L80" s="125" t="s">
        <v>19</v>
      </c>
      <c r="M80" s="64" t="s">
        <v>22</v>
      </c>
      <c r="N80" s="104">
        <f t="shared" si="8"/>
        <v>0</v>
      </c>
      <c r="O80" s="132">
        <f t="shared" si="9"/>
        <v>0</v>
      </c>
      <c r="P80" s="60" t="s">
        <v>23</v>
      </c>
      <c r="Q80" s="66"/>
      <c r="R80" s="62"/>
      <c r="S80" s="62"/>
      <c r="T80" s="62"/>
    </row>
    <row r="81" spans="1:20" ht="113.25" customHeight="1">
      <c r="A81" s="104">
        <v>80</v>
      </c>
      <c r="B81" s="103" t="str">
        <f t="shared" si="5"/>
        <v>NO</v>
      </c>
      <c r="C81" s="103" t="str">
        <f t="shared" si="6"/>
        <v/>
      </c>
      <c r="D81" s="63" t="s">
        <v>18</v>
      </c>
      <c r="E81" s="106" t="s">
        <v>19</v>
      </c>
      <c r="F81" s="106" t="s">
        <v>19</v>
      </c>
      <c r="G81" s="104" t="str">
        <f t="shared" si="7"/>
        <v>GENERICA</v>
      </c>
      <c r="H81" s="62"/>
      <c r="I81" s="62"/>
      <c r="J81" s="63" t="s">
        <v>20</v>
      </c>
      <c r="K81" s="104" t="s">
        <v>21</v>
      </c>
      <c r="L81" s="125" t="s">
        <v>19</v>
      </c>
      <c r="M81" s="64" t="s">
        <v>22</v>
      </c>
      <c r="N81" s="104">
        <f t="shared" si="8"/>
        <v>0</v>
      </c>
      <c r="O81" s="132">
        <f t="shared" si="9"/>
        <v>0</v>
      </c>
      <c r="P81" s="60" t="s">
        <v>23</v>
      </c>
      <c r="Q81" s="66"/>
      <c r="R81" s="62"/>
      <c r="S81" s="62"/>
      <c r="T81" s="62"/>
    </row>
    <row r="82" spans="1:20" ht="113.25" customHeight="1">
      <c r="A82" s="103">
        <v>81</v>
      </c>
      <c r="B82" s="103" t="str">
        <f t="shared" si="5"/>
        <v>NO</v>
      </c>
      <c r="C82" s="103" t="str">
        <f t="shared" si="6"/>
        <v/>
      </c>
      <c r="D82" s="63" t="s">
        <v>18</v>
      </c>
      <c r="E82" s="106" t="s">
        <v>19</v>
      </c>
      <c r="F82" s="106" t="s">
        <v>19</v>
      </c>
      <c r="G82" s="104" t="str">
        <f t="shared" si="7"/>
        <v>GENERICA</v>
      </c>
      <c r="H82" s="62"/>
      <c r="I82" s="62"/>
      <c r="J82" s="63" t="s">
        <v>20</v>
      </c>
      <c r="K82" s="104" t="s">
        <v>21</v>
      </c>
      <c r="L82" s="125" t="s">
        <v>19</v>
      </c>
      <c r="M82" s="64" t="s">
        <v>22</v>
      </c>
      <c r="N82" s="104">
        <f t="shared" si="8"/>
        <v>0</v>
      </c>
      <c r="O82" s="132">
        <f t="shared" si="9"/>
        <v>0</v>
      </c>
      <c r="P82" s="60" t="s">
        <v>23</v>
      </c>
      <c r="Q82" s="66"/>
      <c r="R82" s="62"/>
      <c r="S82" s="62"/>
      <c r="T82" s="62"/>
    </row>
    <row r="83" spans="1:20" ht="113.25" customHeight="1">
      <c r="A83" s="104">
        <v>82</v>
      </c>
      <c r="B83" s="103" t="str">
        <f t="shared" si="5"/>
        <v>NO</v>
      </c>
      <c r="C83" s="103" t="str">
        <f t="shared" si="6"/>
        <v/>
      </c>
      <c r="D83" s="63" t="s">
        <v>18</v>
      </c>
      <c r="E83" s="106" t="s">
        <v>19</v>
      </c>
      <c r="F83" s="106" t="s">
        <v>19</v>
      </c>
      <c r="G83" s="104" t="str">
        <f t="shared" si="7"/>
        <v>GENERICA</v>
      </c>
      <c r="H83" s="62"/>
      <c r="I83" s="62"/>
      <c r="J83" s="63" t="s">
        <v>20</v>
      </c>
      <c r="K83" s="104" t="s">
        <v>21</v>
      </c>
      <c r="L83" s="125" t="s">
        <v>19</v>
      </c>
      <c r="M83" s="64" t="s">
        <v>22</v>
      </c>
      <c r="N83" s="104">
        <f t="shared" si="8"/>
        <v>0</v>
      </c>
      <c r="O83" s="132">
        <f t="shared" si="9"/>
        <v>0</v>
      </c>
      <c r="P83" s="60" t="s">
        <v>23</v>
      </c>
      <c r="Q83" s="66"/>
      <c r="R83" s="62"/>
      <c r="S83" s="62"/>
      <c r="T83" s="62"/>
    </row>
    <row r="84" spans="1:20" ht="113.25" customHeight="1">
      <c r="A84" s="103">
        <v>83</v>
      </c>
      <c r="B84" s="103" t="str">
        <f t="shared" si="5"/>
        <v>NO</v>
      </c>
      <c r="C84" s="103" t="str">
        <f t="shared" si="6"/>
        <v/>
      </c>
      <c r="D84" s="63" t="s">
        <v>18</v>
      </c>
      <c r="E84" s="106" t="s">
        <v>19</v>
      </c>
      <c r="F84" s="106" t="s">
        <v>19</v>
      </c>
      <c r="G84" s="104" t="str">
        <f t="shared" si="7"/>
        <v>GENERICA</v>
      </c>
      <c r="H84" s="62"/>
      <c r="I84" s="62"/>
      <c r="J84" s="63" t="s">
        <v>20</v>
      </c>
      <c r="K84" s="104" t="s">
        <v>21</v>
      </c>
      <c r="L84" s="125" t="s">
        <v>19</v>
      </c>
      <c r="M84" s="64" t="s">
        <v>22</v>
      </c>
      <c r="N84" s="104">
        <f t="shared" si="8"/>
        <v>0</v>
      </c>
      <c r="O84" s="132">
        <f t="shared" si="9"/>
        <v>0</v>
      </c>
      <c r="P84" s="60" t="s">
        <v>23</v>
      </c>
      <c r="Q84" s="66"/>
      <c r="R84" s="62"/>
      <c r="S84" s="62"/>
      <c r="T84" s="62"/>
    </row>
    <row r="85" spans="1:20" ht="113.25" customHeight="1">
      <c r="A85" s="104">
        <v>84</v>
      </c>
      <c r="B85" s="103" t="str">
        <f t="shared" si="5"/>
        <v>NO</v>
      </c>
      <c r="C85" s="103" t="str">
        <f t="shared" si="6"/>
        <v/>
      </c>
      <c r="D85" s="63" t="s">
        <v>18</v>
      </c>
      <c r="E85" s="106" t="s">
        <v>19</v>
      </c>
      <c r="F85" s="106" t="s">
        <v>19</v>
      </c>
      <c r="G85" s="104" t="str">
        <f t="shared" si="7"/>
        <v>GENERICA</v>
      </c>
      <c r="H85" s="62"/>
      <c r="I85" s="62"/>
      <c r="J85" s="63" t="s">
        <v>20</v>
      </c>
      <c r="K85" s="104" t="s">
        <v>21</v>
      </c>
      <c r="L85" s="125" t="s">
        <v>19</v>
      </c>
      <c r="M85" s="64" t="s">
        <v>22</v>
      </c>
      <c r="N85" s="104">
        <f t="shared" si="8"/>
        <v>0</v>
      </c>
      <c r="O85" s="132">
        <f t="shared" si="9"/>
        <v>0</v>
      </c>
      <c r="P85" s="60" t="s">
        <v>23</v>
      </c>
      <c r="Q85" s="66"/>
      <c r="R85" s="62"/>
      <c r="S85" s="62"/>
      <c r="T85" s="62"/>
    </row>
    <row r="86" spans="1:20" ht="113.25" customHeight="1">
      <c r="A86" s="103">
        <v>85</v>
      </c>
      <c r="B86" s="103" t="str">
        <f t="shared" si="5"/>
        <v>NO</v>
      </c>
      <c r="C86" s="103" t="str">
        <f t="shared" si="6"/>
        <v/>
      </c>
      <c r="D86" s="63" t="s">
        <v>18</v>
      </c>
      <c r="E86" s="106" t="s">
        <v>19</v>
      </c>
      <c r="F86" s="106" t="s">
        <v>19</v>
      </c>
      <c r="G86" s="104" t="str">
        <f t="shared" si="7"/>
        <v>GENERICA</v>
      </c>
      <c r="H86" s="62"/>
      <c r="I86" s="62"/>
      <c r="J86" s="63" t="s">
        <v>20</v>
      </c>
      <c r="K86" s="104" t="s">
        <v>21</v>
      </c>
      <c r="L86" s="125" t="s">
        <v>19</v>
      </c>
      <c r="M86" s="64" t="s">
        <v>22</v>
      </c>
      <c r="N86" s="104">
        <f t="shared" si="8"/>
        <v>0</v>
      </c>
      <c r="O86" s="132">
        <f t="shared" si="9"/>
        <v>0</v>
      </c>
      <c r="P86" s="60" t="s">
        <v>23</v>
      </c>
      <c r="Q86" s="66"/>
      <c r="R86" s="62"/>
      <c r="S86" s="62"/>
      <c r="T86" s="62"/>
    </row>
    <row r="87" spans="1:20" ht="113.25" customHeight="1">
      <c r="A87" s="104">
        <v>86</v>
      </c>
      <c r="B87" s="103" t="str">
        <f t="shared" si="5"/>
        <v>NO</v>
      </c>
      <c r="C87" s="103" t="str">
        <f t="shared" si="6"/>
        <v/>
      </c>
      <c r="D87" s="63" t="s">
        <v>18</v>
      </c>
      <c r="E87" s="106" t="s">
        <v>19</v>
      </c>
      <c r="F87" s="106" t="s">
        <v>19</v>
      </c>
      <c r="G87" s="104" t="str">
        <f t="shared" si="7"/>
        <v>GENERICA</v>
      </c>
      <c r="H87" s="62"/>
      <c r="I87" s="62"/>
      <c r="J87" s="63" t="s">
        <v>20</v>
      </c>
      <c r="K87" s="104" t="s">
        <v>21</v>
      </c>
      <c r="L87" s="125" t="s">
        <v>19</v>
      </c>
      <c r="M87" s="64" t="s">
        <v>22</v>
      </c>
      <c r="N87" s="104">
        <f t="shared" si="8"/>
        <v>0</v>
      </c>
      <c r="O87" s="132">
        <f t="shared" si="9"/>
        <v>0</v>
      </c>
      <c r="P87" s="60" t="s">
        <v>23</v>
      </c>
      <c r="Q87" s="66"/>
      <c r="R87" s="62"/>
      <c r="S87" s="62"/>
      <c r="T87" s="62"/>
    </row>
    <row r="88" spans="1:20" ht="113.25" customHeight="1">
      <c r="A88" s="103">
        <v>87</v>
      </c>
      <c r="B88" s="103" t="str">
        <f t="shared" si="5"/>
        <v>NO</v>
      </c>
      <c r="C88" s="103" t="str">
        <f t="shared" si="6"/>
        <v/>
      </c>
      <c r="D88" s="63" t="s">
        <v>18</v>
      </c>
      <c r="E88" s="106" t="s">
        <v>19</v>
      </c>
      <c r="F88" s="106" t="s">
        <v>19</v>
      </c>
      <c r="G88" s="104" t="str">
        <f t="shared" si="7"/>
        <v>GENERICA</v>
      </c>
      <c r="H88" s="62"/>
      <c r="I88" s="62"/>
      <c r="J88" s="63" t="s">
        <v>20</v>
      </c>
      <c r="K88" s="104" t="s">
        <v>21</v>
      </c>
      <c r="L88" s="125" t="s">
        <v>19</v>
      </c>
      <c r="M88" s="64" t="s">
        <v>22</v>
      </c>
      <c r="N88" s="104">
        <f t="shared" si="8"/>
        <v>0</v>
      </c>
      <c r="O88" s="132">
        <f t="shared" si="9"/>
        <v>0</v>
      </c>
      <c r="P88" s="60" t="s">
        <v>23</v>
      </c>
      <c r="Q88" s="66"/>
      <c r="R88" s="62"/>
      <c r="S88" s="62"/>
      <c r="T88" s="62"/>
    </row>
    <row r="89" spans="1:20" ht="113.25" customHeight="1">
      <c r="A89" s="104">
        <v>88</v>
      </c>
      <c r="B89" s="103" t="str">
        <f t="shared" si="5"/>
        <v>NO</v>
      </c>
      <c r="C89" s="103" t="str">
        <f t="shared" si="6"/>
        <v/>
      </c>
      <c r="D89" s="63" t="s">
        <v>18</v>
      </c>
      <c r="E89" s="106" t="s">
        <v>19</v>
      </c>
      <c r="F89" s="106" t="s">
        <v>19</v>
      </c>
      <c r="G89" s="104" t="str">
        <f t="shared" si="7"/>
        <v>GENERICA</v>
      </c>
      <c r="H89" s="62"/>
      <c r="I89" s="62"/>
      <c r="J89" s="63" t="s">
        <v>20</v>
      </c>
      <c r="K89" s="104" t="s">
        <v>21</v>
      </c>
      <c r="L89" s="125" t="s">
        <v>19</v>
      </c>
      <c r="M89" s="64" t="s">
        <v>22</v>
      </c>
      <c r="N89" s="104">
        <f t="shared" si="8"/>
        <v>0</v>
      </c>
      <c r="O89" s="132">
        <f t="shared" si="9"/>
        <v>0</v>
      </c>
      <c r="P89" s="60" t="s">
        <v>23</v>
      </c>
      <c r="Q89" s="66"/>
      <c r="R89" s="62"/>
      <c r="S89" s="62"/>
      <c r="T89" s="62"/>
    </row>
    <row r="90" spans="1:20" ht="113.25" customHeight="1">
      <c r="A90" s="103">
        <v>89</v>
      </c>
      <c r="B90" s="103" t="str">
        <f t="shared" si="5"/>
        <v>NO</v>
      </c>
      <c r="C90" s="103" t="str">
        <f t="shared" si="6"/>
        <v/>
      </c>
      <c r="D90" s="63" t="s">
        <v>18</v>
      </c>
      <c r="E90" s="106" t="s">
        <v>19</v>
      </c>
      <c r="F90" s="106" t="s">
        <v>19</v>
      </c>
      <c r="G90" s="104" t="str">
        <f t="shared" si="7"/>
        <v>GENERICA</v>
      </c>
      <c r="H90" s="62"/>
      <c r="I90" s="62"/>
      <c r="J90" s="63" t="s">
        <v>20</v>
      </c>
      <c r="K90" s="104" t="s">
        <v>21</v>
      </c>
      <c r="L90" s="125" t="s">
        <v>19</v>
      </c>
      <c r="M90" s="64" t="s">
        <v>22</v>
      </c>
      <c r="N90" s="104">
        <f t="shared" si="8"/>
        <v>0</v>
      </c>
      <c r="O90" s="132">
        <f t="shared" si="9"/>
        <v>0</v>
      </c>
      <c r="P90" s="60" t="s">
        <v>23</v>
      </c>
      <c r="Q90" s="66"/>
      <c r="R90" s="62"/>
      <c r="S90" s="62"/>
      <c r="T90" s="62"/>
    </row>
    <row r="91" spans="1:20" ht="113.25" customHeight="1">
      <c r="A91" s="104">
        <v>90</v>
      </c>
      <c r="B91" s="103" t="str">
        <f t="shared" si="5"/>
        <v>NO</v>
      </c>
      <c r="C91" s="103" t="str">
        <f t="shared" si="6"/>
        <v/>
      </c>
      <c r="D91" s="63" t="s">
        <v>18</v>
      </c>
      <c r="E91" s="106" t="s">
        <v>19</v>
      </c>
      <c r="F91" s="106" t="s">
        <v>19</v>
      </c>
      <c r="G91" s="104" t="str">
        <f t="shared" si="7"/>
        <v>GENERICA</v>
      </c>
      <c r="H91" s="62"/>
      <c r="I91" s="62"/>
      <c r="J91" s="63" t="s">
        <v>20</v>
      </c>
      <c r="K91" s="104" t="s">
        <v>21</v>
      </c>
      <c r="L91" s="125" t="s">
        <v>19</v>
      </c>
      <c r="M91" s="64" t="s">
        <v>22</v>
      </c>
      <c r="N91" s="104">
        <f t="shared" si="8"/>
        <v>0</v>
      </c>
      <c r="O91" s="132">
        <f t="shared" si="9"/>
        <v>0</v>
      </c>
      <c r="P91" s="60" t="s">
        <v>23</v>
      </c>
      <c r="Q91" s="66"/>
      <c r="R91" s="62"/>
      <c r="S91" s="62"/>
      <c r="T91" s="62"/>
    </row>
    <row r="92" spans="1:20" ht="113.25" customHeight="1">
      <c r="A92" s="103">
        <v>91</v>
      </c>
      <c r="B92" s="103" t="str">
        <f t="shared" si="5"/>
        <v>NO</v>
      </c>
      <c r="C92" s="103" t="str">
        <f t="shared" si="6"/>
        <v/>
      </c>
      <c r="D92" s="63" t="s">
        <v>18</v>
      </c>
      <c r="E92" s="106" t="s">
        <v>19</v>
      </c>
      <c r="F92" s="106" t="s">
        <v>19</v>
      </c>
      <c r="G92" s="104" t="str">
        <f t="shared" si="7"/>
        <v>GENERICA</v>
      </c>
      <c r="H92" s="62"/>
      <c r="I92" s="62"/>
      <c r="J92" s="63" t="s">
        <v>20</v>
      </c>
      <c r="K92" s="104" t="s">
        <v>21</v>
      </c>
      <c r="L92" s="125" t="s">
        <v>19</v>
      </c>
      <c r="M92" s="64" t="s">
        <v>22</v>
      </c>
      <c r="N92" s="104">
        <f t="shared" si="8"/>
        <v>0</v>
      </c>
      <c r="O92" s="132">
        <f t="shared" si="9"/>
        <v>0</v>
      </c>
      <c r="P92" s="60" t="s">
        <v>23</v>
      </c>
      <c r="Q92" s="66"/>
      <c r="R92" s="62"/>
      <c r="S92" s="62"/>
      <c r="T92" s="62"/>
    </row>
    <row r="93" spans="1:20" ht="113.25" customHeight="1">
      <c r="A93" s="104">
        <v>92</v>
      </c>
      <c r="B93" s="103" t="str">
        <f t="shared" si="5"/>
        <v>NO</v>
      </c>
      <c r="C93" s="103" t="str">
        <f t="shared" si="6"/>
        <v/>
      </c>
      <c r="D93" s="63" t="s">
        <v>18</v>
      </c>
      <c r="E93" s="106" t="s">
        <v>19</v>
      </c>
      <c r="F93" s="106" t="s">
        <v>19</v>
      </c>
      <c r="G93" s="104" t="str">
        <f t="shared" si="7"/>
        <v>GENERICA</v>
      </c>
      <c r="H93" s="62"/>
      <c r="I93" s="62"/>
      <c r="J93" s="63" t="s">
        <v>20</v>
      </c>
      <c r="K93" s="104" t="s">
        <v>21</v>
      </c>
      <c r="L93" s="125" t="s">
        <v>19</v>
      </c>
      <c r="M93" s="64" t="s">
        <v>22</v>
      </c>
      <c r="N93" s="104">
        <f t="shared" si="8"/>
        <v>0</v>
      </c>
      <c r="O93" s="132">
        <f t="shared" si="9"/>
        <v>0</v>
      </c>
      <c r="P93" s="60" t="s">
        <v>23</v>
      </c>
      <c r="Q93" s="66"/>
      <c r="R93" s="62"/>
      <c r="S93" s="62"/>
      <c r="T93" s="62"/>
    </row>
    <row r="94" spans="1:20" ht="113.25" customHeight="1">
      <c r="A94" s="103">
        <v>93</v>
      </c>
      <c r="B94" s="103" t="str">
        <f t="shared" si="5"/>
        <v>NO</v>
      </c>
      <c r="C94" s="103" t="str">
        <f t="shared" si="6"/>
        <v/>
      </c>
      <c r="D94" s="63" t="s">
        <v>18</v>
      </c>
      <c r="E94" s="106" t="s">
        <v>19</v>
      </c>
      <c r="F94" s="106" t="s">
        <v>19</v>
      </c>
      <c r="G94" s="104" t="str">
        <f t="shared" si="7"/>
        <v>GENERICA</v>
      </c>
      <c r="H94" s="62"/>
      <c r="I94" s="62"/>
      <c r="J94" s="63" t="s">
        <v>20</v>
      </c>
      <c r="K94" s="104" t="s">
        <v>21</v>
      </c>
      <c r="L94" s="125" t="s">
        <v>19</v>
      </c>
      <c r="M94" s="64" t="s">
        <v>22</v>
      </c>
      <c r="N94" s="104">
        <f t="shared" si="8"/>
        <v>0</v>
      </c>
      <c r="O94" s="132">
        <f t="shared" si="9"/>
        <v>0</v>
      </c>
      <c r="P94" s="60" t="s">
        <v>23</v>
      </c>
      <c r="Q94" s="66"/>
      <c r="R94" s="62"/>
      <c r="S94" s="62"/>
      <c r="T94" s="62"/>
    </row>
    <row r="95" spans="1:20" ht="113.25" customHeight="1">
      <c r="A95" s="104">
        <v>94</v>
      </c>
      <c r="B95" s="103" t="str">
        <f t="shared" si="5"/>
        <v>NO</v>
      </c>
      <c r="C95" s="103" t="str">
        <f t="shared" si="6"/>
        <v/>
      </c>
      <c r="D95" s="63" t="s">
        <v>18</v>
      </c>
      <c r="E95" s="106" t="s">
        <v>19</v>
      </c>
      <c r="F95" s="106" t="s">
        <v>19</v>
      </c>
      <c r="G95" s="104" t="str">
        <f t="shared" si="7"/>
        <v>GENERICA</v>
      </c>
      <c r="H95" s="62"/>
      <c r="I95" s="62"/>
      <c r="J95" s="63" t="s">
        <v>20</v>
      </c>
      <c r="K95" s="104" t="s">
        <v>21</v>
      </c>
      <c r="L95" s="125" t="s">
        <v>19</v>
      </c>
      <c r="M95" s="64" t="s">
        <v>22</v>
      </c>
      <c r="N95" s="104">
        <f t="shared" si="8"/>
        <v>0</v>
      </c>
      <c r="O95" s="132">
        <f t="shared" si="9"/>
        <v>0</v>
      </c>
      <c r="P95" s="60" t="s">
        <v>23</v>
      </c>
      <c r="Q95" s="66"/>
      <c r="R95" s="62"/>
      <c r="S95" s="62"/>
      <c r="T95" s="62"/>
    </row>
    <row r="96" spans="1:20" ht="113.25" customHeight="1">
      <c r="A96" s="103">
        <v>95</v>
      </c>
      <c r="B96" s="103" t="str">
        <f t="shared" si="5"/>
        <v>NO</v>
      </c>
      <c r="C96" s="103" t="str">
        <f t="shared" si="6"/>
        <v/>
      </c>
      <c r="D96" s="63" t="s">
        <v>18</v>
      </c>
      <c r="E96" s="106" t="s">
        <v>19</v>
      </c>
      <c r="F96" s="106" t="s">
        <v>19</v>
      </c>
      <c r="G96" s="104" t="str">
        <f t="shared" si="7"/>
        <v>GENERICA</v>
      </c>
      <c r="H96" s="62"/>
      <c r="I96" s="62"/>
      <c r="J96" s="63" t="s">
        <v>20</v>
      </c>
      <c r="K96" s="104" t="s">
        <v>21</v>
      </c>
      <c r="L96" s="125" t="s">
        <v>19</v>
      </c>
      <c r="M96" s="64" t="s">
        <v>22</v>
      </c>
      <c r="N96" s="104">
        <f t="shared" si="8"/>
        <v>0</v>
      </c>
      <c r="O96" s="132">
        <f t="shared" si="9"/>
        <v>0</v>
      </c>
      <c r="P96" s="60" t="s">
        <v>23</v>
      </c>
      <c r="Q96" s="66"/>
      <c r="R96" s="62"/>
      <c r="S96" s="62"/>
      <c r="T96" s="62"/>
    </row>
    <row r="97" spans="1:20" ht="113.25" customHeight="1">
      <c r="A97" s="104">
        <v>96</v>
      </c>
      <c r="B97" s="103" t="str">
        <f t="shared" si="5"/>
        <v>NO</v>
      </c>
      <c r="C97" s="103" t="str">
        <f t="shared" si="6"/>
        <v/>
      </c>
      <c r="D97" s="63" t="s">
        <v>18</v>
      </c>
      <c r="E97" s="106" t="s">
        <v>19</v>
      </c>
      <c r="F97" s="106" t="s">
        <v>19</v>
      </c>
      <c r="G97" s="104" t="str">
        <f t="shared" si="7"/>
        <v>GENERICA</v>
      </c>
      <c r="H97" s="62"/>
      <c r="I97" s="62"/>
      <c r="J97" s="63" t="s">
        <v>20</v>
      </c>
      <c r="K97" s="104" t="s">
        <v>21</v>
      </c>
      <c r="L97" s="125" t="s">
        <v>19</v>
      </c>
      <c r="M97" s="64" t="s">
        <v>22</v>
      </c>
      <c r="N97" s="104">
        <f t="shared" si="8"/>
        <v>0</v>
      </c>
      <c r="O97" s="132">
        <f t="shared" si="9"/>
        <v>0</v>
      </c>
      <c r="P97" s="60" t="s">
        <v>23</v>
      </c>
      <c r="Q97" s="66"/>
      <c r="R97" s="62"/>
      <c r="S97" s="62"/>
      <c r="T97" s="62"/>
    </row>
    <row r="98" spans="1:20" ht="113.25" customHeight="1">
      <c r="A98" s="103">
        <v>97</v>
      </c>
      <c r="B98" s="103" t="str">
        <f t="shared" si="5"/>
        <v>NO</v>
      </c>
      <c r="C98" s="103" t="str">
        <f t="shared" si="6"/>
        <v/>
      </c>
      <c r="D98" s="63" t="s">
        <v>18</v>
      </c>
      <c r="E98" s="106" t="s">
        <v>19</v>
      </c>
      <c r="F98" s="106" t="s">
        <v>19</v>
      </c>
      <c r="G98" s="104" t="str">
        <f t="shared" si="7"/>
        <v>GENERICA</v>
      </c>
      <c r="H98" s="62"/>
      <c r="I98" s="62"/>
      <c r="J98" s="63" t="s">
        <v>20</v>
      </c>
      <c r="K98" s="104" t="s">
        <v>21</v>
      </c>
      <c r="L98" s="125" t="s">
        <v>19</v>
      </c>
      <c r="M98" s="64" t="s">
        <v>22</v>
      </c>
      <c r="N98" s="104">
        <f t="shared" si="8"/>
        <v>0</v>
      </c>
      <c r="O98" s="132">
        <f t="shared" si="9"/>
        <v>0</v>
      </c>
      <c r="P98" s="60" t="s">
        <v>23</v>
      </c>
      <c r="Q98" s="66"/>
      <c r="R98" s="62"/>
      <c r="S98" s="62"/>
      <c r="T98" s="62"/>
    </row>
    <row r="99" spans="1:20" ht="113.25" customHeight="1">
      <c r="A99" s="104">
        <v>98</v>
      </c>
      <c r="B99" s="103" t="str">
        <f t="shared" si="5"/>
        <v>NO</v>
      </c>
      <c r="C99" s="103" t="str">
        <f t="shared" si="6"/>
        <v/>
      </c>
      <c r="D99" s="63" t="s">
        <v>18</v>
      </c>
      <c r="E99" s="106" t="s">
        <v>19</v>
      </c>
      <c r="F99" s="106" t="s">
        <v>19</v>
      </c>
      <c r="G99" s="104" t="str">
        <f t="shared" si="7"/>
        <v>GENERICA</v>
      </c>
      <c r="H99" s="62"/>
      <c r="I99" s="62"/>
      <c r="J99" s="63" t="s">
        <v>20</v>
      </c>
      <c r="K99" s="104" t="s">
        <v>21</v>
      </c>
      <c r="L99" s="125" t="s">
        <v>19</v>
      </c>
      <c r="M99" s="64" t="s">
        <v>22</v>
      </c>
      <c r="N99" s="104">
        <f t="shared" si="8"/>
        <v>0</v>
      </c>
      <c r="O99" s="132">
        <f t="shared" si="9"/>
        <v>0</v>
      </c>
      <c r="P99" s="60" t="s">
        <v>23</v>
      </c>
      <c r="Q99" s="66"/>
      <c r="R99" s="62"/>
      <c r="S99" s="62"/>
      <c r="T99" s="62"/>
    </row>
    <row r="100" spans="1:20" ht="113.25" customHeight="1">
      <c r="A100" s="103">
        <v>99</v>
      </c>
      <c r="B100" s="103" t="str">
        <f t="shared" si="5"/>
        <v>NO</v>
      </c>
      <c r="C100" s="103" t="str">
        <f t="shared" si="6"/>
        <v/>
      </c>
      <c r="D100" s="63" t="s">
        <v>18</v>
      </c>
      <c r="E100" s="106" t="s">
        <v>19</v>
      </c>
      <c r="F100" s="106" t="s">
        <v>19</v>
      </c>
      <c r="G100" s="104" t="str">
        <f t="shared" si="7"/>
        <v>GENERICA</v>
      </c>
      <c r="H100" s="62"/>
      <c r="I100" s="62"/>
      <c r="J100" s="63" t="s">
        <v>20</v>
      </c>
      <c r="K100" s="104" t="s">
        <v>21</v>
      </c>
      <c r="L100" s="125" t="s">
        <v>19</v>
      </c>
      <c r="M100" s="64" t="s">
        <v>22</v>
      </c>
      <c r="N100" s="104">
        <f t="shared" si="8"/>
        <v>0</v>
      </c>
      <c r="O100" s="132">
        <f t="shared" si="9"/>
        <v>0</v>
      </c>
      <c r="P100" s="60" t="s">
        <v>23</v>
      </c>
      <c r="Q100" s="66"/>
      <c r="R100" s="62"/>
      <c r="S100" s="62"/>
      <c r="T100" s="62"/>
    </row>
    <row r="101" spans="1:20" ht="113.25" customHeight="1">
      <c r="A101" s="104">
        <v>100</v>
      </c>
      <c r="B101" s="103" t="str">
        <f t="shared" si="5"/>
        <v>NO</v>
      </c>
      <c r="C101" s="103" t="str">
        <f t="shared" si="6"/>
        <v/>
      </c>
      <c r="D101" s="63" t="s">
        <v>18</v>
      </c>
      <c r="E101" s="106" t="s">
        <v>19</v>
      </c>
      <c r="F101" s="106" t="s">
        <v>19</v>
      </c>
      <c r="G101" s="104" t="str">
        <f t="shared" si="7"/>
        <v>GENERICA</v>
      </c>
      <c r="H101" s="62"/>
      <c r="I101" s="62"/>
      <c r="J101" s="63" t="s">
        <v>20</v>
      </c>
      <c r="K101" s="104" t="s">
        <v>21</v>
      </c>
      <c r="L101" s="125" t="s">
        <v>19</v>
      </c>
      <c r="M101" s="64" t="s">
        <v>22</v>
      </c>
      <c r="N101" s="104">
        <f t="shared" si="8"/>
        <v>0</v>
      </c>
      <c r="O101" s="132">
        <f t="shared" si="9"/>
        <v>0</v>
      </c>
      <c r="P101" s="60" t="s">
        <v>23</v>
      </c>
      <c r="Q101" s="66"/>
      <c r="R101" s="62"/>
      <c r="S101" s="62"/>
      <c r="T101" s="62"/>
    </row>
    <row r="102" spans="1:20" ht="113.25" customHeight="1">
      <c r="A102" s="103">
        <v>101</v>
      </c>
      <c r="B102" s="103" t="str">
        <f t="shared" si="5"/>
        <v>NO</v>
      </c>
      <c r="C102" s="103" t="str">
        <f t="shared" si="6"/>
        <v/>
      </c>
      <c r="D102" s="63" t="s">
        <v>18</v>
      </c>
      <c r="E102" s="106" t="s">
        <v>19</v>
      </c>
      <c r="F102" s="106" t="s">
        <v>19</v>
      </c>
      <c r="G102" s="104" t="str">
        <f t="shared" si="7"/>
        <v>GENERICA</v>
      </c>
      <c r="H102" s="62"/>
      <c r="I102" s="62"/>
      <c r="J102" s="63" t="s">
        <v>20</v>
      </c>
      <c r="K102" s="104" t="s">
        <v>21</v>
      </c>
      <c r="L102" s="125" t="s">
        <v>19</v>
      </c>
      <c r="M102" s="64" t="s">
        <v>22</v>
      </c>
      <c r="N102" s="104">
        <f t="shared" si="8"/>
        <v>0</v>
      </c>
      <c r="O102" s="132">
        <f t="shared" si="9"/>
        <v>0</v>
      </c>
      <c r="P102" s="60" t="s">
        <v>23</v>
      </c>
      <c r="Q102" s="66"/>
      <c r="R102" s="62"/>
      <c r="S102" s="62"/>
      <c r="T102" s="62"/>
    </row>
    <row r="103" spans="1:20" ht="113.25" customHeight="1">
      <c r="A103" s="104">
        <v>102</v>
      </c>
      <c r="B103" s="103" t="str">
        <f t="shared" si="5"/>
        <v>NO</v>
      </c>
      <c r="C103" s="103" t="str">
        <f t="shared" si="6"/>
        <v/>
      </c>
      <c r="D103" s="63" t="s">
        <v>18</v>
      </c>
      <c r="E103" s="106" t="s">
        <v>19</v>
      </c>
      <c r="F103" s="106" t="s">
        <v>19</v>
      </c>
      <c r="G103" s="104" t="str">
        <f t="shared" si="7"/>
        <v>GENERICA</v>
      </c>
      <c r="H103" s="62"/>
      <c r="I103" s="62"/>
      <c r="J103" s="63" t="s">
        <v>20</v>
      </c>
      <c r="K103" s="104" t="s">
        <v>21</v>
      </c>
      <c r="L103" s="125" t="s">
        <v>19</v>
      </c>
      <c r="M103" s="64" t="s">
        <v>22</v>
      </c>
      <c r="N103" s="104">
        <f t="shared" si="8"/>
        <v>0</v>
      </c>
      <c r="O103" s="132">
        <f t="shared" si="9"/>
        <v>0</v>
      </c>
      <c r="P103" s="60" t="s">
        <v>23</v>
      </c>
      <c r="Q103" s="66"/>
      <c r="R103" s="62"/>
      <c r="S103" s="62"/>
      <c r="T103" s="62"/>
    </row>
    <row r="104" spans="1:20" ht="113.25" customHeight="1">
      <c r="A104" s="103">
        <v>103</v>
      </c>
      <c r="B104" s="103" t="str">
        <f t="shared" si="5"/>
        <v>NO</v>
      </c>
      <c r="C104" s="103" t="str">
        <f t="shared" si="6"/>
        <v/>
      </c>
      <c r="D104" s="63" t="s">
        <v>18</v>
      </c>
      <c r="E104" s="106" t="s">
        <v>19</v>
      </c>
      <c r="F104" s="106" t="s">
        <v>19</v>
      </c>
      <c r="G104" s="104" t="str">
        <f t="shared" si="7"/>
        <v>GENERICA</v>
      </c>
      <c r="H104" s="62"/>
      <c r="I104" s="62"/>
      <c r="J104" s="63" t="s">
        <v>20</v>
      </c>
      <c r="K104" s="104" t="s">
        <v>21</v>
      </c>
      <c r="L104" s="125" t="s">
        <v>19</v>
      </c>
      <c r="M104" s="64" t="s">
        <v>22</v>
      </c>
      <c r="N104" s="104">
        <f t="shared" si="8"/>
        <v>0</v>
      </c>
      <c r="O104" s="132">
        <f t="shared" si="9"/>
        <v>0</v>
      </c>
      <c r="P104" s="60" t="s">
        <v>23</v>
      </c>
      <c r="Q104" s="66"/>
      <c r="R104" s="62"/>
      <c r="S104" s="62"/>
      <c r="T104" s="62"/>
    </row>
    <row r="105" spans="1:20" ht="113.25" customHeight="1">
      <c r="A105" s="104">
        <v>104</v>
      </c>
      <c r="B105" s="103" t="str">
        <f t="shared" si="5"/>
        <v>NO</v>
      </c>
      <c r="C105" s="103" t="str">
        <f t="shared" si="6"/>
        <v/>
      </c>
      <c r="D105" s="63" t="s">
        <v>18</v>
      </c>
      <c r="E105" s="106" t="s">
        <v>19</v>
      </c>
      <c r="F105" s="106" t="s">
        <v>19</v>
      </c>
      <c r="G105" s="104" t="str">
        <f t="shared" si="7"/>
        <v>GENERICA</v>
      </c>
      <c r="H105" s="62"/>
      <c r="I105" s="62"/>
      <c r="J105" s="63" t="s">
        <v>20</v>
      </c>
      <c r="K105" s="104" t="s">
        <v>21</v>
      </c>
      <c r="L105" s="125" t="s">
        <v>19</v>
      </c>
      <c r="M105" s="64" t="s">
        <v>22</v>
      </c>
      <c r="N105" s="104">
        <f t="shared" si="8"/>
        <v>0</v>
      </c>
      <c r="O105" s="132">
        <f t="shared" si="9"/>
        <v>0</v>
      </c>
      <c r="P105" s="60" t="s">
        <v>23</v>
      </c>
      <c r="Q105" s="66"/>
      <c r="R105" s="62"/>
      <c r="S105" s="62"/>
      <c r="T105" s="62"/>
    </row>
    <row r="106" spans="1:20" ht="113.25" customHeight="1">
      <c r="A106" s="103">
        <v>105</v>
      </c>
      <c r="B106" s="103" t="str">
        <f t="shared" si="5"/>
        <v>NO</v>
      </c>
      <c r="C106" s="103" t="str">
        <f t="shared" si="6"/>
        <v/>
      </c>
      <c r="D106" s="63" t="s">
        <v>18</v>
      </c>
      <c r="E106" s="106" t="s">
        <v>19</v>
      </c>
      <c r="F106" s="106" t="s">
        <v>19</v>
      </c>
      <c r="G106" s="104" t="str">
        <f t="shared" si="7"/>
        <v>GENERICA</v>
      </c>
      <c r="H106" s="62"/>
      <c r="I106" s="62"/>
      <c r="J106" s="63" t="s">
        <v>20</v>
      </c>
      <c r="K106" s="104" t="s">
        <v>21</v>
      </c>
      <c r="L106" s="125" t="s">
        <v>19</v>
      </c>
      <c r="M106" s="64" t="s">
        <v>22</v>
      </c>
      <c r="N106" s="104">
        <f t="shared" si="8"/>
        <v>0</v>
      </c>
      <c r="O106" s="132">
        <f t="shared" si="9"/>
        <v>0</v>
      </c>
      <c r="P106" s="60" t="s">
        <v>23</v>
      </c>
      <c r="Q106" s="66"/>
      <c r="R106" s="62"/>
      <c r="S106" s="62"/>
      <c r="T106" s="62"/>
    </row>
    <row r="107" spans="1:20" ht="113.25" customHeight="1">
      <c r="A107" s="104">
        <v>106</v>
      </c>
      <c r="B107" s="103" t="str">
        <f t="shared" si="5"/>
        <v>NO</v>
      </c>
      <c r="C107" s="103" t="str">
        <f t="shared" si="6"/>
        <v/>
      </c>
      <c r="D107" s="63" t="s">
        <v>18</v>
      </c>
      <c r="E107" s="106" t="s">
        <v>19</v>
      </c>
      <c r="F107" s="106" t="s">
        <v>19</v>
      </c>
      <c r="G107" s="104" t="str">
        <f t="shared" si="7"/>
        <v>GENERICA</v>
      </c>
      <c r="H107" s="62"/>
      <c r="I107" s="62"/>
      <c r="J107" s="63" t="s">
        <v>20</v>
      </c>
      <c r="K107" s="104" t="s">
        <v>21</v>
      </c>
      <c r="L107" s="125" t="s">
        <v>19</v>
      </c>
      <c r="M107" s="64" t="s">
        <v>22</v>
      </c>
      <c r="N107" s="104">
        <f t="shared" si="8"/>
        <v>0</v>
      </c>
      <c r="O107" s="132">
        <f t="shared" si="9"/>
        <v>0</v>
      </c>
      <c r="P107" s="60" t="s">
        <v>23</v>
      </c>
      <c r="Q107" s="66"/>
      <c r="R107" s="62"/>
      <c r="S107" s="62"/>
      <c r="T107" s="62"/>
    </row>
    <row r="108" spans="1:20" ht="113.25" customHeight="1">
      <c r="A108" s="103">
        <v>107</v>
      </c>
      <c r="B108" s="103" t="str">
        <f t="shared" si="5"/>
        <v>NO</v>
      </c>
      <c r="C108" s="103" t="str">
        <f t="shared" si="6"/>
        <v/>
      </c>
      <c r="D108" s="63" t="s">
        <v>18</v>
      </c>
      <c r="E108" s="106" t="s">
        <v>19</v>
      </c>
      <c r="F108" s="106" t="s">
        <v>19</v>
      </c>
      <c r="G108" s="104" t="str">
        <f t="shared" si="7"/>
        <v>GENERICA</v>
      </c>
      <c r="H108" s="62"/>
      <c r="I108" s="62"/>
      <c r="J108" s="63" t="s">
        <v>20</v>
      </c>
      <c r="K108" s="104" t="s">
        <v>21</v>
      </c>
      <c r="L108" s="125" t="s">
        <v>19</v>
      </c>
      <c r="M108" s="64" t="s">
        <v>22</v>
      </c>
      <c r="N108" s="104">
        <f t="shared" si="8"/>
        <v>0</v>
      </c>
      <c r="O108" s="132">
        <f t="shared" si="9"/>
        <v>0</v>
      </c>
      <c r="P108" s="60" t="s">
        <v>23</v>
      </c>
      <c r="Q108" s="66"/>
      <c r="R108" s="62"/>
      <c r="S108" s="62"/>
      <c r="T108" s="62"/>
    </row>
    <row r="109" spans="1:20" ht="113.25" customHeight="1">
      <c r="A109" s="104">
        <v>108</v>
      </c>
      <c r="B109" s="103" t="str">
        <f t="shared" si="5"/>
        <v>NO</v>
      </c>
      <c r="C109" s="103" t="str">
        <f t="shared" si="6"/>
        <v/>
      </c>
      <c r="D109" s="63" t="s">
        <v>18</v>
      </c>
      <c r="E109" s="106" t="s">
        <v>19</v>
      </c>
      <c r="F109" s="106" t="s">
        <v>19</v>
      </c>
      <c r="G109" s="104" t="str">
        <f t="shared" si="7"/>
        <v>GENERICA</v>
      </c>
      <c r="H109" s="62"/>
      <c r="I109" s="62"/>
      <c r="J109" s="63" t="s">
        <v>20</v>
      </c>
      <c r="K109" s="104" t="s">
        <v>21</v>
      </c>
      <c r="L109" s="125" t="s">
        <v>19</v>
      </c>
      <c r="M109" s="64" t="s">
        <v>22</v>
      </c>
      <c r="N109" s="104">
        <f t="shared" si="8"/>
        <v>0</v>
      </c>
      <c r="O109" s="132">
        <f t="shared" si="9"/>
        <v>0</v>
      </c>
      <c r="P109" s="60" t="s">
        <v>23</v>
      </c>
      <c r="Q109" s="66"/>
      <c r="R109" s="62"/>
      <c r="S109" s="62"/>
      <c r="T109" s="62"/>
    </row>
    <row r="110" spans="1:20" ht="113.25" customHeight="1">
      <c r="A110" s="103">
        <v>109</v>
      </c>
      <c r="B110" s="103" t="str">
        <f t="shared" si="5"/>
        <v>NO</v>
      </c>
      <c r="C110" s="103" t="str">
        <f t="shared" si="6"/>
        <v/>
      </c>
      <c r="D110" s="63" t="s">
        <v>18</v>
      </c>
      <c r="E110" s="106" t="s">
        <v>19</v>
      </c>
      <c r="F110" s="106" t="s">
        <v>19</v>
      </c>
      <c r="G110" s="104" t="str">
        <f t="shared" si="7"/>
        <v>GENERICA</v>
      </c>
      <c r="H110" s="62"/>
      <c r="I110" s="62"/>
      <c r="J110" s="63" t="s">
        <v>20</v>
      </c>
      <c r="K110" s="104" t="s">
        <v>21</v>
      </c>
      <c r="L110" s="125" t="s">
        <v>19</v>
      </c>
      <c r="M110" s="64" t="s">
        <v>22</v>
      </c>
      <c r="N110" s="104">
        <f t="shared" si="8"/>
        <v>0</v>
      </c>
      <c r="O110" s="132">
        <f t="shared" si="9"/>
        <v>0</v>
      </c>
      <c r="P110" s="60" t="s">
        <v>23</v>
      </c>
      <c r="Q110" s="66"/>
      <c r="R110" s="62"/>
      <c r="S110" s="62"/>
      <c r="T110" s="62"/>
    </row>
    <row r="111" spans="1:20" ht="113.25" customHeight="1">
      <c r="A111" s="104">
        <v>110</v>
      </c>
      <c r="B111" s="103" t="str">
        <f t="shared" si="5"/>
        <v>NO</v>
      </c>
      <c r="C111" s="103" t="str">
        <f t="shared" si="6"/>
        <v/>
      </c>
      <c r="D111" s="63" t="s">
        <v>18</v>
      </c>
      <c r="E111" s="106" t="s">
        <v>19</v>
      </c>
      <c r="F111" s="106" t="s">
        <v>19</v>
      </c>
      <c r="G111" s="104" t="str">
        <f t="shared" si="7"/>
        <v>GENERICA</v>
      </c>
      <c r="H111" s="62"/>
      <c r="I111" s="62"/>
      <c r="J111" s="63" t="s">
        <v>20</v>
      </c>
      <c r="K111" s="104" t="s">
        <v>21</v>
      </c>
      <c r="L111" s="125" t="s">
        <v>19</v>
      </c>
      <c r="M111" s="64" t="s">
        <v>22</v>
      </c>
      <c r="N111" s="104">
        <f t="shared" si="8"/>
        <v>0</v>
      </c>
      <c r="O111" s="132">
        <f t="shared" si="9"/>
        <v>0</v>
      </c>
      <c r="P111" s="60" t="s">
        <v>23</v>
      </c>
      <c r="Q111" s="66"/>
      <c r="R111" s="62"/>
      <c r="S111" s="62"/>
      <c r="T111" s="62"/>
    </row>
    <row r="112" spans="1:20" ht="113.25" customHeight="1">
      <c r="A112" s="103">
        <v>111</v>
      </c>
      <c r="B112" s="103" t="str">
        <f t="shared" si="5"/>
        <v>NO</v>
      </c>
      <c r="C112" s="103" t="str">
        <f t="shared" si="6"/>
        <v/>
      </c>
      <c r="D112" s="63" t="s">
        <v>18</v>
      </c>
      <c r="E112" s="106" t="s">
        <v>19</v>
      </c>
      <c r="F112" s="106" t="s">
        <v>19</v>
      </c>
      <c r="G112" s="104" t="str">
        <f t="shared" si="7"/>
        <v>GENERICA</v>
      </c>
      <c r="H112" s="62"/>
      <c r="I112" s="62"/>
      <c r="J112" s="63" t="s">
        <v>20</v>
      </c>
      <c r="K112" s="104" t="s">
        <v>21</v>
      </c>
      <c r="L112" s="125" t="s">
        <v>19</v>
      </c>
      <c r="M112" s="64" t="s">
        <v>22</v>
      </c>
      <c r="N112" s="104">
        <f t="shared" si="8"/>
        <v>0</v>
      </c>
      <c r="O112" s="132">
        <f t="shared" si="9"/>
        <v>0</v>
      </c>
      <c r="P112" s="60" t="s">
        <v>23</v>
      </c>
      <c r="Q112" s="66"/>
      <c r="R112" s="62"/>
      <c r="S112" s="62"/>
      <c r="T112" s="62"/>
    </row>
    <row r="113" spans="1:20" ht="113.25" customHeight="1">
      <c r="A113" s="104">
        <v>112</v>
      </c>
      <c r="B113" s="103" t="str">
        <f t="shared" si="5"/>
        <v>NO</v>
      </c>
      <c r="C113" s="103" t="str">
        <f t="shared" si="6"/>
        <v/>
      </c>
      <c r="D113" s="63" t="s">
        <v>18</v>
      </c>
      <c r="E113" s="106" t="s">
        <v>19</v>
      </c>
      <c r="F113" s="106" t="s">
        <v>19</v>
      </c>
      <c r="G113" s="104" t="str">
        <f t="shared" si="7"/>
        <v>GENERICA</v>
      </c>
      <c r="H113" s="62"/>
      <c r="I113" s="62"/>
      <c r="J113" s="63" t="s">
        <v>20</v>
      </c>
      <c r="K113" s="104" t="s">
        <v>21</v>
      </c>
      <c r="L113" s="125" t="s">
        <v>19</v>
      </c>
      <c r="M113" s="64" t="s">
        <v>22</v>
      </c>
      <c r="N113" s="104">
        <f t="shared" si="8"/>
        <v>0</v>
      </c>
      <c r="O113" s="132">
        <f t="shared" si="9"/>
        <v>0</v>
      </c>
      <c r="P113" s="60" t="s">
        <v>23</v>
      </c>
      <c r="Q113" s="66"/>
      <c r="R113" s="62"/>
      <c r="S113" s="62"/>
      <c r="T113" s="62"/>
    </row>
    <row r="114" spans="1:20" ht="113.25" customHeight="1">
      <c r="A114" s="103">
        <v>113</v>
      </c>
      <c r="B114" s="103" t="str">
        <f t="shared" si="5"/>
        <v>NO</v>
      </c>
      <c r="C114" s="103" t="str">
        <f t="shared" si="6"/>
        <v/>
      </c>
      <c r="D114" s="63" t="s">
        <v>18</v>
      </c>
      <c r="E114" s="106" t="s">
        <v>19</v>
      </c>
      <c r="F114" s="106" t="s">
        <v>19</v>
      </c>
      <c r="G114" s="104" t="str">
        <f t="shared" si="7"/>
        <v>GENERICA</v>
      </c>
      <c r="H114" s="62"/>
      <c r="I114" s="62"/>
      <c r="J114" s="63" t="s">
        <v>20</v>
      </c>
      <c r="K114" s="104" t="s">
        <v>21</v>
      </c>
      <c r="L114" s="125" t="s">
        <v>19</v>
      </c>
      <c r="M114" s="64" t="s">
        <v>22</v>
      </c>
      <c r="N114" s="104">
        <f t="shared" si="8"/>
        <v>0</v>
      </c>
      <c r="O114" s="132">
        <f t="shared" si="9"/>
        <v>0</v>
      </c>
      <c r="P114" s="60" t="s">
        <v>23</v>
      </c>
      <c r="Q114" s="66"/>
      <c r="R114" s="62"/>
      <c r="S114" s="62"/>
      <c r="T114" s="62"/>
    </row>
    <row r="115" spans="1:20" ht="113.25" customHeight="1">
      <c r="A115" s="104">
        <v>114</v>
      </c>
      <c r="B115" s="103" t="str">
        <f t="shared" si="5"/>
        <v>NO</v>
      </c>
      <c r="C115" s="103" t="str">
        <f t="shared" si="6"/>
        <v/>
      </c>
      <c r="D115" s="63" t="s">
        <v>18</v>
      </c>
      <c r="E115" s="106" t="s">
        <v>19</v>
      </c>
      <c r="F115" s="106" t="s">
        <v>19</v>
      </c>
      <c r="G115" s="104" t="str">
        <f t="shared" si="7"/>
        <v>GENERICA</v>
      </c>
      <c r="H115" s="62"/>
      <c r="I115" s="62"/>
      <c r="J115" s="122" t="s">
        <v>26</v>
      </c>
      <c r="K115" s="104" t="s">
        <v>30</v>
      </c>
      <c r="L115" s="126" t="str">
        <f>IF(OR(D115="USA",D115="CANADA",D115="SVIZZERA",D115="CINA",D115="REGNO UNITO"),SUMIFS('MASSIMALI COMPLESSIVI'!C:C,'MASSIMALI COMPLESSIVI'!A:A,'1.DEG-INCOMING-TRASFERTE-SPED'!J115,'MASSIMALI COMPLESSIVI'!B:B,'1.DEG-INCOMING-TRASFERTE-SPED'!D115),"")</f>
        <v/>
      </c>
      <c r="M115" s="64">
        <v>0</v>
      </c>
      <c r="N115" s="104">
        <f>IF(M115=0,0,1)</f>
        <v>0</v>
      </c>
      <c r="O115" s="132">
        <f t="shared" si="9"/>
        <v>0</v>
      </c>
      <c r="P115" s="60" t="s">
        <v>23</v>
      </c>
      <c r="Q115" s="66"/>
      <c r="R115" s="62"/>
      <c r="S115" s="62"/>
      <c r="T115" s="62"/>
    </row>
    <row r="116" spans="1:20" ht="113.25" customHeight="1">
      <c r="A116" s="103">
        <v>115</v>
      </c>
      <c r="B116" s="103" t="str">
        <f t="shared" si="5"/>
        <v>NO</v>
      </c>
      <c r="C116" s="103" t="str">
        <f t="shared" si="6"/>
        <v/>
      </c>
      <c r="D116" s="63" t="s">
        <v>18</v>
      </c>
      <c r="E116" s="106" t="s">
        <v>19</v>
      </c>
      <c r="F116" s="106" t="s">
        <v>19</v>
      </c>
      <c r="G116" s="104" t="str">
        <f t="shared" si="7"/>
        <v>GENERICA</v>
      </c>
      <c r="H116" s="62"/>
      <c r="I116" s="62"/>
      <c r="J116" s="122" t="s">
        <v>26</v>
      </c>
      <c r="K116" s="104" t="s">
        <v>30</v>
      </c>
      <c r="L116" s="126" t="str">
        <f>IF(OR(D116="USA",D116="CANADA",D116="SVIZZERA",D116="CINA",D116="REGNO UNITO"),SUMIFS('MASSIMALI COMPLESSIVI'!C:C,'MASSIMALI COMPLESSIVI'!A:A,'1.DEG-INCOMING-TRASFERTE-SPED'!J116,'MASSIMALI COMPLESSIVI'!B:B,'1.DEG-INCOMING-TRASFERTE-SPED'!D116),"")</f>
        <v/>
      </c>
      <c r="M116" s="64">
        <v>0</v>
      </c>
      <c r="N116" s="104">
        <f t="shared" ref="N116:N136" si="10">IF(M116=0,0,1)</f>
        <v>0</v>
      </c>
      <c r="O116" s="132">
        <f t="shared" si="9"/>
        <v>0</v>
      </c>
      <c r="P116" s="60" t="s">
        <v>23</v>
      </c>
      <c r="Q116" s="66"/>
      <c r="R116" s="62"/>
      <c r="S116" s="62"/>
      <c r="T116" s="62"/>
    </row>
    <row r="117" spans="1:20" ht="113.25" customHeight="1">
      <c r="A117" s="104">
        <v>116</v>
      </c>
      <c r="B117" s="103" t="str">
        <f t="shared" si="5"/>
        <v>NO</v>
      </c>
      <c r="C117" s="103" t="str">
        <f t="shared" si="6"/>
        <v/>
      </c>
      <c r="D117" s="63" t="s">
        <v>18</v>
      </c>
      <c r="E117" s="106" t="s">
        <v>19</v>
      </c>
      <c r="F117" s="106" t="s">
        <v>19</v>
      </c>
      <c r="G117" s="104" t="str">
        <f t="shared" si="7"/>
        <v>GENERICA</v>
      </c>
      <c r="H117" s="62"/>
      <c r="I117" s="62"/>
      <c r="J117" s="122" t="s">
        <v>26</v>
      </c>
      <c r="K117" s="104" t="s">
        <v>30</v>
      </c>
      <c r="L117" s="126" t="str">
        <f>IF(OR(D117="USA",D117="CANADA",D117="SVIZZERA",D117="CINA",D117="REGNO UNITO"),SUMIFS('MASSIMALI COMPLESSIVI'!C:C,'MASSIMALI COMPLESSIVI'!A:A,'1.DEG-INCOMING-TRASFERTE-SPED'!J117,'MASSIMALI COMPLESSIVI'!B:B,'1.DEG-INCOMING-TRASFERTE-SPED'!D117),"")</f>
        <v/>
      </c>
      <c r="M117" s="64">
        <v>0</v>
      </c>
      <c r="N117" s="104">
        <f t="shared" si="10"/>
        <v>0</v>
      </c>
      <c r="O117" s="132">
        <f t="shared" si="9"/>
        <v>0</v>
      </c>
      <c r="P117" s="60" t="s">
        <v>23</v>
      </c>
      <c r="Q117" s="66"/>
      <c r="R117" s="62"/>
      <c r="S117" s="62"/>
      <c r="T117" s="62"/>
    </row>
    <row r="118" spans="1:20" ht="113.25" customHeight="1">
      <c r="A118" s="103">
        <v>117</v>
      </c>
      <c r="B118" s="103" t="str">
        <f t="shared" si="5"/>
        <v>NO</v>
      </c>
      <c r="C118" s="103" t="str">
        <f t="shared" si="6"/>
        <v/>
      </c>
      <c r="D118" s="63" t="s">
        <v>18</v>
      </c>
      <c r="E118" s="106" t="s">
        <v>19</v>
      </c>
      <c r="F118" s="106" t="s">
        <v>19</v>
      </c>
      <c r="G118" s="104" t="str">
        <f t="shared" si="7"/>
        <v>GENERICA</v>
      </c>
      <c r="H118" s="62"/>
      <c r="I118" s="62"/>
      <c r="J118" s="122" t="s">
        <v>26</v>
      </c>
      <c r="K118" s="104" t="s">
        <v>30</v>
      </c>
      <c r="L118" s="126" t="str">
        <f>IF(OR(D118="USA",D118="CANADA",D118="SVIZZERA",D118="CINA",D118="REGNO UNITO"),SUMIFS('MASSIMALI COMPLESSIVI'!C:C,'MASSIMALI COMPLESSIVI'!A:A,'1.DEG-INCOMING-TRASFERTE-SPED'!J118,'MASSIMALI COMPLESSIVI'!B:B,'1.DEG-INCOMING-TRASFERTE-SPED'!D118),"")</f>
        <v/>
      </c>
      <c r="M118" s="64">
        <v>0</v>
      </c>
      <c r="N118" s="104">
        <f t="shared" si="10"/>
        <v>0</v>
      </c>
      <c r="O118" s="132">
        <f t="shared" si="9"/>
        <v>0</v>
      </c>
      <c r="P118" s="60" t="s">
        <v>23</v>
      </c>
      <c r="Q118" s="66"/>
      <c r="R118" s="62"/>
      <c r="S118" s="62"/>
      <c r="T118" s="62"/>
    </row>
    <row r="119" spans="1:20" ht="113.25" customHeight="1">
      <c r="A119" s="104">
        <v>118</v>
      </c>
      <c r="B119" s="103" t="str">
        <f t="shared" si="5"/>
        <v>NO</v>
      </c>
      <c r="C119" s="103" t="str">
        <f t="shared" si="6"/>
        <v/>
      </c>
      <c r="D119" s="63" t="s">
        <v>18</v>
      </c>
      <c r="E119" s="106" t="s">
        <v>19</v>
      </c>
      <c r="F119" s="106" t="s">
        <v>19</v>
      </c>
      <c r="G119" s="104" t="str">
        <f t="shared" si="7"/>
        <v>GENERICA</v>
      </c>
      <c r="H119" s="62"/>
      <c r="I119" s="62"/>
      <c r="J119" s="122" t="s">
        <v>26</v>
      </c>
      <c r="K119" s="104" t="s">
        <v>30</v>
      </c>
      <c r="L119" s="126" t="str">
        <f>IF(OR(D119="USA",D119="CANADA",D119="SVIZZERA",D119="CINA",D119="REGNO UNITO"),SUMIFS('MASSIMALI COMPLESSIVI'!C:C,'MASSIMALI COMPLESSIVI'!A:A,'1.DEG-INCOMING-TRASFERTE-SPED'!J119,'MASSIMALI COMPLESSIVI'!B:B,'1.DEG-INCOMING-TRASFERTE-SPED'!D119),"")</f>
        <v/>
      </c>
      <c r="M119" s="64">
        <v>0</v>
      </c>
      <c r="N119" s="104">
        <f t="shared" si="10"/>
        <v>0</v>
      </c>
      <c r="O119" s="132">
        <f t="shared" si="9"/>
        <v>0</v>
      </c>
      <c r="P119" s="60" t="s">
        <v>23</v>
      </c>
      <c r="Q119" s="66"/>
      <c r="R119" s="62"/>
      <c r="S119" s="62"/>
      <c r="T119" s="62"/>
    </row>
    <row r="120" spans="1:20" ht="113.25" customHeight="1">
      <c r="A120" s="103">
        <v>119</v>
      </c>
      <c r="B120" s="103" t="str">
        <f t="shared" si="5"/>
        <v>NO</v>
      </c>
      <c r="C120" s="103" t="str">
        <f t="shared" si="6"/>
        <v/>
      </c>
      <c r="D120" s="63" t="s">
        <v>18</v>
      </c>
      <c r="E120" s="106" t="s">
        <v>19</v>
      </c>
      <c r="F120" s="106" t="s">
        <v>19</v>
      </c>
      <c r="G120" s="104" t="str">
        <f t="shared" si="7"/>
        <v>GENERICA</v>
      </c>
      <c r="H120" s="62"/>
      <c r="I120" s="62"/>
      <c r="J120" s="122" t="s">
        <v>26</v>
      </c>
      <c r="K120" s="104" t="s">
        <v>30</v>
      </c>
      <c r="L120" s="126" t="str">
        <f>IF(OR(D120="USA",D120="CANADA",D120="SVIZZERA",D120="CINA",D120="REGNO UNITO"),SUMIFS('MASSIMALI COMPLESSIVI'!C:C,'MASSIMALI COMPLESSIVI'!A:A,'1.DEG-INCOMING-TRASFERTE-SPED'!J120,'MASSIMALI COMPLESSIVI'!B:B,'1.DEG-INCOMING-TRASFERTE-SPED'!D120),"")</f>
        <v/>
      </c>
      <c r="M120" s="64">
        <v>0</v>
      </c>
      <c r="N120" s="104">
        <f t="shared" si="10"/>
        <v>0</v>
      </c>
      <c r="O120" s="132">
        <f t="shared" si="9"/>
        <v>0</v>
      </c>
      <c r="P120" s="60" t="s">
        <v>23</v>
      </c>
      <c r="Q120" s="66"/>
      <c r="R120" s="62"/>
      <c r="S120" s="62"/>
      <c r="T120" s="62"/>
    </row>
    <row r="121" spans="1:20" ht="113.25" customHeight="1">
      <c r="A121" s="104">
        <v>120</v>
      </c>
      <c r="B121" s="103" t="str">
        <f t="shared" si="5"/>
        <v>NO</v>
      </c>
      <c r="C121" s="103" t="str">
        <f t="shared" si="6"/>
        <v/>
      </c>
      <c r="D121" s="63" t="s">
        <v>18</v>
      </c>
      <c r="E121" s="106" t="s">
        <v>19</v>
      </c>
      <c r="F121" s="106" t="s">
        <v>19</v>
      </c>
      <c r="G121" s="104" t="str">
        <f t="shared" si="7"/>
        <v>GENERICA</v>
      </c>
      <c r="H121" s="62"/>
      <c r="I121" s="62"/>
      <c r="J121" s="122" t="s">
        <v>26</v>
      </c>
      <c r="K121" s="104" t="s">
        <v>30</v>
      </c>
      <c r="L121" s="126" t="str">
        <f>IF(OR(D121="USA",D121="CANADA",D121="SVIZZERA",D121="CINA",D121="REGNO UNITO"),SUMIFS('MASSIMALI COMPLESSIVI'!C:C,'MASSIMALI COMPLESSIVI'!A:A,'1.DEG-INCOMING-TRASFERTE-SPED'!J121,'MASSIMALI COMPLESSIVI'!B:B,'1.DEG-INCOMING-TRASFERTE-SPED'!D121),"")</f>
        <v/>
      </c>
      <c r="M121" s="64">
        <v>0</v>
      </c>
      <c r="N121" s="104">
        <f t="shared" si="10"/>
        <v>0</v>
      </c>
      <c r="O121" s="132">
        <f t="shared" si="9"/>
        <v>0</v>
      </c>
      <c r="P121" s="60" t="s">
        <v>23</v>
      </c>
      <c r="Q121" s="66"/>
      <c r="R121" s="62"/>
      <c r="S121" s="62"/>
      <c r="T121" s="62"/>
    </row>
    <row r="122" spans="1:20" ht="113.25" customHeight="1">
      <c r="A122" s="103">
        <v>121</v>
      </c>
      <c r="B122" s="103" t="str">
        <f t="shared" si="5"/>
        <v>NO</v>
      </c>
      <c r="C122" s="103" t="str">
        <f t="shared" si="6"/>
        <v/>
      </c>
      <c r="D122" s="63" t="s">
        <v>18</v>
      </c>
      <c r="E122" s="106" t="s">
        <v>19</v>
      </c>
      <c r="F122" s="106" t="s">
        <v>19</v>
      </c>
      <c r="G122" s="104" t="str">
        <f t="shared" si="7"/>
        <v>GENERICA</v>
      </c>
      <c r="H122" s="62"/>
      <c r="I122" s="62"/>
      <c r="J122" s="122" t="s">
        <v>26</v>
      </c>
      <c r="K122" s="104" t="s">
        <v>30</v>
      </c>
      <c r="L122" s="126" t="str">
        <f>IF(OR(D122="USA",D122="CANADA",D122="SVIZZERA",D122="CINA",D122="REGNO UNITO"),SUMIFS('MASSIMALI COMPLESSIVI'!C:C,'MASSIMALI COMPLESSIVI'!A:A,'1.DEG-INCOMING-TRASFERTE-SPED'!J122,'MASSIMALI COMPLESSIVI'!B:B,'1.DEG-INCOMING-TRASFERTE-SPED'!D122),"")</f>
        <v/>
      </c>
      <c r="M122" s="64">
        <v>0</v>
      </c>
      <c r="N122" s="104">
        <f t="shared" si="10"/>
        <v>0</v>
      </c>
      <c r="O122" s="132">
        <f t="shared" si="9"/>
        <v>0</v>
      </c>
      <c r="P122" s="60" t="s">
        <v>23</v>
      </c>
      <c r="Q122" s="66"/>
      <c r="R122" s="62"/>
      <c r="S122" s="62"/>
      <c r="T122" s="62"/>
    </row>
    <row r="123" spans="1:20" ht="113.25" customHeight="1">
      <c r="A123" s="104">
        <v>122</v>
      </c>
      <c r="B123" s="103" t="str">
        <f t="shared" si="5"/>
        <v>NO</v>
      </c>
      <c r="C123" s="103" t="str">
        <f t="shared" si="6"/>
        <v/>
      </c>
      <c r="D123" s="63" t="s">
        <v>18</v>
      </c>
      <c r="E123" s="106" t="s">
        <v>19</v>
      </c>
      <c r="F123" s="106" t="s">
        <v>19</v>
      </c>
      <c r="G123" s="104" t="str">
        <f t="shared" si="7"/>
        <v>GENERICA</v>
      </c>
      <c r="H123" s="62"/>
      <c r="I123" s="62"/>
      <c r="J123" s="122" t="s">
        <v>26</v>
      </c>
      <c r="K123" s="104" t="s">
        <v>30</v>
      </c>
      <c r="L123" s="126" t="str">
        <f>IF(OR(D123="USA",D123="CANADA",D123="SVIZZERA",D123="CINA",D123="REGNO UNITO"),SUMIFS('MASSIMALI COMPLESSIVI'!C:C,'MASSIMALI COMPLESSIVI'!A:A,'1.DEG-INCOMING-TRASFERTE-SPED'!J123,'MASSIMALI COMPLESSIVI'!B:B,'1.DEG-INCOMING-TRASFERTE-SPED'!D123),"")</f>
        <v/>
      </c>
      <c r="M123" s="64">
        <v>0</v>
      </c>
      <c r="N123" s="104">
        <f t="shared" si="10"/>
        <v>0</v>
      </c>
      <c r="O123" s="132">
        <f t="shared" si="9"/>
        <v>0</v>
      </c>
      <c r="P123" s="60" t="s">
        <v>23</v>
      </c>
      <c r="Q123" s="66"/>
      <c r="R123" s="62"/>
      <c r="S123" s="62"/>
      <c r="T123" s="62"/>
    </row>
    <row r="124" spans="1:20" ht="113.25" customHeight="1">
      <c r="A124" s="103">
        <v>123</v>
      </c>
      <c r="B124" s="103" t="str">
        <f t="shared" si="5"/>
        <v>NO</v>
      </c>
      <c r="C124" s="103" t="str">
        <f t="shared" si="6"/>
        <v/>
      </c>
      <c r="D124" s="63" t="s">
        <v>18</v>
      </c>
      <c r="E124" s="106" t="s">
        <v>19</v>
      </c>
      <c r="F124" s="106" t="s">
        <v>19</v>
      </c>
      <c r="G124" s="104" t="str">
        <f t="shared" si="7"/>
        <v>GENERICA</v>
      </c>
      <c r="H124" s="62"/>
      <c r="I124" s="62"/>
      <c r="J124" s="122" t="s">
        <v>26</v>
      </c>
      <c r="K124" s="104" t="s">
        <v>30</v>
      </c>
      <c r="L124" s="126" t="str">
        <f>IF(OR(D124="USA",D124="CANADA",D124="SVIZZERA",D124="CINA",D124="REGNO UNITO"),SUMIFS('MASSIMALI COMPLESSIVI'!C:C,'MASSIMALI COMPLESSIVI'!A:A,'1.DEG-INCOMING-TRASFERTE-SPED'!J124,'MASSIMALI COMPLESSIVI'!B:B,'1.DEG-INCOMING-TRASFERTE-SPED'!D124),"")</f>
        <v/>
      </c>
      <c r="M124" s="64">
        <v>0</v>
      </c>
      <c r="N124" s="104">
        <f t="shared" si="10"/>
        <v>0</v>
      </c>
      <c r="O124" s="132">
        <f t="shared" si="9"/>
        <v>0</v>
      </c>
      <c r="P124" s="60" t="s">
        <v>23</v>
      </c>
      <c r="Q124" s="66"/>
      <c r="R124" s="62"/>
      <c r="S124" s="62"/>
      <c r="T124" s="62"/>
    </row>
    <row r="125" spans="1:20" ht="113.25" customHeight="1">
      <c r="A125" s="104">
        <v>124</v>
      </c>
      <c r="B125" s="103" t="str">
        <f t="shared" si="5"/>
        <v>NO</v>
      </c>
      <c r="C125" s="103" t="str">
        <f t="shared" si="6"/>
        <v/>
      </c>
      <c r="D125" s="67" t="s">
        <v>18</v>
      </c>
      <c r="E125" s="106" t="s">
        <v>19</v>
      </c>
      <c r="F125" s="106" t="s">
        <v>19</v>
      </c>
      <c r="G125" s="119" t="str">
        <f t="shared" si="7"/>
        <v>GENERICA</v>
      </c>
      <c r="H125" s="68"/>
      <c r="I125" s="68"/>
      <c r="J125" s="123" t="s">
        <v>26</v>
      </c>
      <c r="K125" s="104" t="s">
        <v>30</v>
      </c>
      <c r="L125" s="126" t="str">
        <f>IF(OR(D125="USA",D125="CANADA",D125="SVIZZERA",D125="CINA",D125="REGNO UNITO"),SUMIFS('MASSIMALI COMPLESSIVI'!C:C,'MASSIMALI COMPLESSIVI'!A:A,'1.DEG-INCOMING-TRASFERTE-SPED'!J125,'MASSIMALI COMPLESSIVI'!B:B,'1.DEG-INCOMING-TRASFERTE-SPED'!D125),"")</f>
        <v/>
      </c>
      <c r="M125" s="64">
        <v>0</v>
      </c>
      <c r="N125" s="104">
        <f t="shared" si="10"/>
        <v>0</v>
      </c>
      <c r="O125" s="133">
        <f>IF(M125="SELEZIONARE COSTO UNITARIO",0,M125*N125)</f>
        <v>0</v>
      </c>
      <c r="P125" s="60" t="s">
        <v>23</v>
      </c>
      <c r="Q125" s="70"/>
      <c r="R125" s="68"/>
      <c r="S125" s="68"/>
      <c r="T125" s="68"/>
    </row>
    <row r="126" spans="1:20" ht="77.25" customHeight="1">
      <c r="A126" s="103">
        <v>125</v>
      </c>
      <c r="B126" s="103" t="str">
        <f t="shared" si="5"/>
        <v>NO</v>
      </c>
      <c r="C126" s="103" t="str">
        <f t="shared" si="6"/>
        <v/>
      </c>
      <c r="D126" s="63" t="s">
        <v>18</v>
      </c>
      <c r="E126" s="106" t="s">
        <v>19</v>
      </c>
      <c r="F126" s="106" t="s">
        <v>19</v>
      </c>
      <c r="G126" s="104" t="str">
        <f t="shared" si="7"/>
        <v>GENERICA</v>
      </c>
      <c r="H126" s="62"/>
      <c r="I126" s="62"/>
      <c r="J126" s="124" t="s">
        <v>31</v>
      </c>
      <c r="K126" s="104" t="s">
        <v>30</v>
      </c>
      <c r="L126" s="126" t="str">
        <f>IF(OR(D126="USA",D126="CANADA",D126="SVIZZERA",D126="CINA",D126="REGNO UNITO"),SUMIFS('MASSIMALI COMPLESSIVI'!C:C,'MASSIMALI COMPLESSIVI'!A:A,'1.DEG-INCOMING-TRASFERTE-SPED'!J126,'MASSIMALI COMPLESSIVI'!B:B,'1.DEG-INCOMING-TRASFERTE-SPED'!D126),"")</f>
        <v/>
      </c>
      <c r="M126" s="64">
        <v>0</v>
      </c>
      <c r="N126" s="104">
        <f>IF(M126=0,0,1)</f>
        <v>0</v>
      </c>
      <c r="O126" s="132">
        <f t="shared" ref="O126:O135" si="11">IF(M126="SELEZIONARE COSTO UNITARIO",0,M126*N126)</f>
        <v>0</v>
      </c>
      <c r="P126" s="60" t="s">
        <v>23</v>
      </c>
      <c r="Q126" s="66"/>
      <c r="R126" s="62"/>
      <c r="S126" s="62"/>
      <c r="T126" s="62"/>
    </row>
    <row r="127" spans="1:20" ht="77.25" customHeight="1">
      <c r="A127" s="104">
        <v>126</v>
      </c>
      <c r="B127" s="103" t="str">
        <f t="shared" si="5"/>
        <v>NO</v>
      </c>
      <c r="C127" s="103" t="str">
        <f t="shared" si="6"/>
        <v/>
      </c>
      <c r="D127" s="63" t="s">
        <v>18</v>
      </c>
      <c r="E127" s="106" t="s">
        <v>19</v>
      </c>
      <c r="F127" s="106" t="s">
        <v>19</v>
      </c>
      <c r="G127" s="104" t="str">
        <f t="shared" si="7"/>
        <v>GENERICA</v>
      </c>
      <c r="H127" s="62"/>
      <c r="I127" s="62"/>
      <c r="J127" s="124" t="s">
        <v>31</v>
      </c>
      <c r="K127" s="104" t="s">
        <v>30</v>
      </c>
      <c r="L127" s="126" t="str">
        <f>IF(OR(D127="USA",D127="CANADA",D127="SVIZZERA",D127="CINA",D127="REGNO UNITO"),SUMIFS('MASSIMALI COMPLESSIVI'!C:C,'MASSIMALI COMPLESSIVI'!A:A,'1.DEG-INCOMING-TRASFERTE-SPED'!J127,'MASSIMALI COMPLESSIVI'!B:B,'1.DEG-INCOMING-TRASFERTE-SPED'!D127),"")</f>
        <v/>
      </c>
      <c r="M127" s="64">
        <v>0</v>
      </c>
      <c r="N127" s="104">
        <f t="shared" si="10"/>
        <v>0</v>
      </c>
      <c r="O127" s="132">
        <f t="shared" si="11"/>
        <v>0</v>
      </c>
      <c r="P127" s="60" t="s">
        <v>23</v>
      </c>
      <c r="Q127" s="66"/>
      <c r="R127" s="62"/>
      <c r="S127" s="62"/>
      <c r="T127" s="62"/>
    </row>
    <row r="128" spans="1:20" ht="77.25" customHeight="1">
      <c r="A128" s="103">
        <v>127</v>
      </c>
      <c r="B128" s="103" t="str">
        <f t="shared" si="5"/>
        <v>NO</v>
      </c>
      <c r="C128" s="103" t="str">
        <f t="shared" si="6"/>
        <v/>
      </c>
      <c r="D128" s="63" t="s">
        <v>18</v>
      </c>
      <c r="E128" s="106" t="s">
        <v>19</v>
      </c>
      <c r="F128" s="106" t="s">
        <v>19</v>
      </c>
      <c r="G128" s="104" t="str">
        <f t="shared" si="7"/>
        <v>GENERICA</v>
      </c>
      <c r="H128" s="62"/>
      <c r="I128" s="62"/>
      <c r="J128" s="124" t="s">
        <v>31</v>
      </c>
      <c r="K128" s="104" t="s">
        <v>30</v>
      </c>
      <c r="L128" s="126" t="str">
        <f>IF(OR(D128="USA",D128="CANADA",D128="SVIZZERA",D128="CINA",D128="REGNO UNITO"),SUMIFS('MASSIMALI COMPLESSIVI'!C:C,'MASSIMALI COMPLESSIVI'!A:A,'1.DEG-INCOMING-TRASFERTE-SPED'!J128,'MASSIMALI COMPLESSIVI'!B:B,'1.DEG-INCOMING-TRASFERTE-SPED'!D128),"")</f>
        <v/>
      </c>
      <c r="M128" s="64">
        <v>0</v>
      </c>
      <c r="N128" s="104">
        <f t="shared" si="10"/>
        <v>0</v>
      </c>
      <c r="O128" s="132">
        <f t="shared" si="11"/>
        <v>0</v>
      </c>
      <c r="P128" s="60" t="s">
        <v>23</v>
      </c>
      <c r="Q128" s="66"/>
      <c r="R128" s="62"/>
      <c r="S128" s="62"/>
      <c r="T128" s="62"/>
    </row>
    <row r="129" spans="1:22" ht="77.25" customHeight="1">
      <c r="A129" s="104">
        <v>128</v>
      </c>
      <c r="B129" s="103" t="str">
        <f t="shared" si="5"/>
        <v>NO</v>
      </c>
      <c r="C129" s="103" t="str">
        <f t="shared" si="6"/>
        <v/>
      </c>
      <c r="D129" s="63" t="s">
        <v>18</v>
      </c>
      <c r="E129" s="106" t="s">
        <v>19</v>
      </c>
      <c r="F129" s="106" t="s">
        <v>19</v>
      </c>
      <c r="G129" s="104" t="str">
        <f t="shared" si="7"/>
        <v>GENERICA</v>
      </c>
      <c r="H129" s="62"/>
      <c r="I129" s="62"/>
      <c r="J129" s="124" t="s">
        <v>31</v>
      </c>
      <c r="K129" s="104" t="s">
        <v>30</v>
      </c>
      <c r="L129" s="126" t="str">
        <f>IF(OR(D129="USA",D129="CANADA",D129="SVIZZERA",D129="CINA",D129="REGNO UNITO"),SUMIFS('MASSIMALI COMPLESSIVI'!C:C,'MASSIMALI COMPLESSIVI'!A:A,'1.DEG-INCOMING-TRASFERTE-SPED'!J129,'MASSIMALI COMPLESSIVI'!B:B,'1.DEG-INCOMING-TRASFERTE-SPED'!D129),"")</f>
        <v/>
      </c>
      <c r="M129" s="64">
        <v>0</v>
      </c>
      <c r="N129" s="104">
        <f t="shared" si="10"/>
        <v>0</v>
      </c>
      <c r="O129" s="132">
        <f t="shared" si="11"/>
        <v>0</v>
      </c>
      <c r="P129" s="60" t="s">
        <v>23</v>
      </c>
      <c r="Q129" s="66"/>
      <c r="R129" s="62"/>
      <c r="S129" s="62"/>
      <c r="T129" s="62"/>
    </row>
    <row r="130" spans="1:22" ht="77.25" customHeight="1">
      <c r="A130" s="103">
        <v>129</v>
      </c>
      <c r="B130" s="103" t="str">
        <f t="shared" si="5"/>
        <v>NO</v>
      </c>
      <c r="C130" s="103" t="str">
        <f t="shared" si="6"/>
        <v/>
      </c>
      <c r="D130" s="63" t="s">
        <v>18</v>
      </c>
      <c r="E130" s="106" t="s">
        <v>19</v>
      </c>
      <c r="F130" s="106" t="s">
        <v>19</v>
      </c>
      <c r="G130" s="104" t="str">
        <f t="shared" si="7"/>
        <v>GENERICA</v>
      </c>
      <c r="H130" s="62"/>
      <c r="I130" s="62"/>
      <c r="J130" s="124" t="s">
        <v>31</v>
      </c>
      <c r="K130" s="104" t="s">
        <v>30</v>
      </c>
      <c r="L130" s="126" t="str">
        <f>IF(OR(D130="USA",D130="CANADA",D130="SVIZZERA",D130="CINA",D130="REGNO UNITO"),SUMIFS('MASSIMALI COMPLESSIVI'!C:C,'MASSIMALI COMPLESSIVI'!A:A,'1.DEG-INCOMING-TRASFERTE-SPED'!J130,'MASSIMALI COMPLESSIVI'!B:B,'1.DEG-INCOMING-TRASFERTE-SPED'!D130),"")</f>
        <v/>
      </c>
      <c r="M130" s="64">
        <v>0</v>
      </c>
      <c r="N130" s="104">
        <f t="shared" si="10"/>
        <v>0</v>
      </c>
      <c r="O130" s="132">
        <f t="shared" si="11"/>
        <v>0</v>
      </c>
      <c r="P130" s="60" t="s">
        <v>23</v>
      </c>
      <c r="Q130" s="66"/>
      <c r="R130" s="62"/>
      <c r="S130" s="62"/>
      <c r="T130" s="62"/>
    </row>
    <row r="131" spans="1:22" ht="77.25" customHeight="1">
      <c r="A131" s="104">
        <v>130</v>
      </c>
      <c r="B131" s="103" t="str">
        <f t="shared" ref="B131:B194" si="12">IF(OR(D131="VIETNAM",D131="THAILANDIA (EX SIAM)",D131="TAIWAN",D131="SRI LANKA",D131="SINGAPORE",D131="REPUBBLICA DELL'INDIA",D131="NEPAL",D131="MYANMAR (EX BIRMANIA)",D131="MAURITIUS",D131="MALESIA",D131="MALDIVE",D131="LAOS",D131="INDONESIA",D131="FILIPPINE",D131="CAMBOGIA",D131="NORVEGIA",D131="COREA DEL SUD",D131="CINA",D131="BRASILE",D131="AUSTRALIA",D131="QATAR",D131="EMIRATI ARABI UNITI",),"SI","NO")</f>
        <v>NO</v>
      </c>
      <c r="C131" s="103" t="str">
        <f t="shared" ref="C131:C194" si="13">IF(OR(D131="VIETNAM",D131="THAILANDIA (EX SIAM)",D131="TAIWAN",D131="SRI LANKA",D131="SINGAPORE",D131="REPUBBLICA DELL'INDIA",D131="NEPAL",D131="MYANMAR (EX BIRMANIA)",D131="MAURITIUS",D131="MALESIA",D131="MALDIVE",D131="LAOS",D131="INDONESIA",D131="FILIPPINE",D131="CAMBOGIA"),"Area Sud Est Asiatico e Arcipelaghi Oceano indiano","")</f>
        <v/>
      </c>
      <c r="D131" s="63" t="s">
        <v>18</v>
      </c>
      <c r="E131" s="106" t="s">
        <v>19</v>
      </c>
      <c r="F131" s="106" t="s">
        <v>19</v>
      </c>
      <c r="G131" s="104" t="str">
        <f t="shared" si="7"/>
        <v>GENERICA</v>
      </c>
      <c r="H131" s="62"/>
      <c r="I131" s="62"/>
      <c r="J131" s="124" t="s">
        <v>31</v>
      </c>
      <c r="K131" s="104" t="s">
        <v>30</v>
      </c>
      <c r="L131" s="126" t="str">
        <f>IF(OR(D131="USA",D131="CANADA",D131="SVIZZERA",D131="CINA",D131="REGNO UNITO"),SUMIFS('MASSIMALI COMPLESSIVI'!C:C,'MASSIMALI COMPLESSIVI'!A:A,'1.DEG-INCOMING-TRASFERTE-SPED'!J131,'MASSIMALI COMPLESSIVI'!B:B,'1.DEG-INCOMING-TRASFERTE-SPED'!D131),"")</f>
        <v/>
      </c>
      <c r="M131" s="64">
        <v>0</v>
      </c>
      <c r="N131" s="104">
        <f t="shared" si="10"/>
        <v>0</v>
      </c>
      <c r="O131" s="132">
        <f t="shared" si="11"/>
        <v>0</v>
      </c>
      <c r="P131" s="60" t="s">
        <v>23</v>
      </c>
      <c r="Q131" s="66"/>
      <c r="R131" s="62"/>
      <c r="S131" s="62"/>
      <c r="T131" s="62"/>
    </row>
    <row r="132" spans="1:22" ht="77.25" customHeight="1">
      <c r="A132" s="103">
        <v>131</v>
      </c>
      <c r="B132" s="103" t="str">
        <f t="shared" si="12"/>
        <v>NO</v>
      </c>
      <c r="C132" s="103" t="str">
        <f t="shared" si="13"/>
        <v/>
      </c>
      <c r="D132" s="63" t="s">
        <v>18</v>
      </c>
      <c r="E132" s="106" t="s">
        <v>19</v>
      </c>
      <c r="F132" s="106" t="s">
        <v>19</v>
      </c>
      <c r="G132" s="104" t="str">
        <f t="shared" si="7"/>
        <v>GENERICA</v>
      </c>
      <c r="H132" s="62"/>
      <c r="I132" s="62"/>
      <c r="J132" s="124" t="s">
        <v>31</v>
      </c>
      <c r="K132" s="104" t="s">
        <v>30</v>
      </c>
      <c r="L132" s="126" t="str">
        <f>IF(OR(D132="USA",D132="CANADA",D132="SVIZZERA",D132="CINA",D132="REGNO UNITO"),SUMIFS('MASSIMALI COMPLESSIVI'!C:C,'MASSIMALI COMPLESSIVI'!A:A,'1.DEG-INCOMING-TRASFERTE-SPED'!J132,'MASSIMALI COMPLESSIVI'!B:B,'1.DEG-INCOMING-TRASFERTE-SPED'!D132),"")</f>
        <v/>
      </c>
      <c r="M132" s="64">
        <v>0</v>
      </c>
      <c r="N132" s="104">
        <f t="shared" si="10"/>
        <v>0</v>
      </c>
      <c r="O132" s="132">
        <f t="shared" si="11"/>
        <v>0</v>
      </c>
      <c r="P132" s="60" t="s">
        <v>23</v>
      </c>
      <c r="Q132" s="66"/>
      <c r="R132" s="62"/>
      <c r="S132" s="62"/>
      <c r="T132" s="62"/>
    </row>
    <row r="133" spans="1:22" ht="77.25" customHeight="1">
      <c r="A133" s="104">
        <v>132</v>
      </c>
      <c r="B133" s="103" t="str">
        <f t="shared" si="12"/>
        <v>NO</v>
      </c>
      <c r="C133" s="103" t="str">
        <f t="shared" si="13"/>
        <v/>
      </c>
      <c r="D133" s="63" t="s">
        <v>18</v>
      </c>
      <c r="E133" s="106" t="s">
        <v>19</v>
      </c>
      <c r="F133" s="106" t="s">
        <v>19</v>
      </c>
      <c r="G133" s="104" t="str">
        <f t="shared" si="7"/>
        <v>GENERICA</v>
      </c>
      <c r="H133" s="62"/>
      <c r="I133" s="62"/>
      <c r="J133" s="124" t="s">
        <v>31</v>
      </c>
      <c r="K133" s="104" t="s">
        <v>30</v>
      </c>
      <c r="L133" s="126" t="str">
        <f>IF(OR(D133="USA",D133="CANADA",D133="SVIZZERA",D133="CINA",D133="REGNO UNITO"),SUMIFS('MASSIMALI COMPLESSIVI'!C:C,'MASSIMALI COMPLESSIVI'!A:A,'1.DEG-INCOMING-TRASFERTE-SPED'!J133,'MASSIMALI COMPLESSIVI'!B:B,'1.DEG-INCOMING-TRASFERTE-SPED'!D133),"")</f>
        <v/>
      </c>
      <c r="M133" s="64">
        <v>0</v>
      </c>
      <c r="N133" s="104">
        <f t="shared" si="10"/>
        <v>0</v>
      </c>
      <c r="O133" s="132">
        <f t="shared" si="11"/>
        <v>0</v>
      </c>
      <c r="P133" s="60" t="s">
        <v>23</v>
      </c>
      <c r="Q133" s="66"/>
      <c r="R133" s="62"/>
      <c r="S133" s="62"/>
      <c r="T133" s="62"/>
    </row>
    <row r="134" spans="1:22" ht="77.25" customHeight="1">
      <c r="A134" s="103">
        <v>133</v>
      </c>
      <c r="B134" s="103" t="str">
        <f t="shared" si="12"/>
        <v>NO</v>
      </c>
      <c r="C134" s="103" t="str">
        <f t="shared" si="13"/>
        <v/>
      </c>
      <c r="D134" s="63" t="s">
        <v>18</v>
      </c>
      <c r="E134" s="106" t="s">
        <v>19</v>
      </c>
      <c r="F134" s="106" t="s">
        <v>19</v>
      </c>
      <c r="G134" s="104" t="str">
        <f t="shared" si="7"/>
        <v>GENERICA</v>
      </c>
      <c r="H134" s="62"/>
      <c r="I134" s="62"/>
      <c r="J134" s="124" t="s">
        <v>31</v>
      </c>
      <c r="K134" s="104" t="s">
        <v>30</v>
      </c>
      <c r="L134" s="126" t="str">
        <f>IF(OR(D134="USA",D134="CANADA",D134="SVIZZERA",D134="CINA",D134="REGNO UNITO"),SUMIFS('MASSIMALI COMPLESSIVI'!C:C,'MASSIMALI COMPLESSIVI'!A:A,'1.DEG-INCOMING-TRASFERTE-SPED'!J134,'MASSIMALI COMPLESSIVI'!B:B,'1.DEG-INCOMING-TRASFERTE-SPED'!D134),"")</f>
        <v/>
      </c>
      <c r="M134" s="64">
        <v>0</v>
      </c>
      <c r="N134" s="104">
        <f t="shared" si="10"/>
        <v>0</v>
      </c>
      <c r="O134" s="132">
        <f t="shared" si="11"/>
        <v>0</v>
      </c>
      <c r="P134" s="60" t="s">
        <v>23</v>
      </c>
      <c r="Q134" s="66"/>
      <c r="R134" s="62"/>
      <c r="S134" s="62"/>
      <c r="T134" s="62"/>
    </row>
    <row r="135" spans="1:22" ht="77.25" customHeight="1">
      <c r="A135" s="104">
        <v>134</v>
      </c>
      <c r="B135" s="103" t="str">
        <f t="shared" si="12"/>
        <v>NO</v>
      </c>
      <c r="C135" s="103" t="str">
        <f t="shared" si="13"/>
        <v/>
      </c>
      <c r="D135" s="63" t="s">
        <v>18</v>
      </c>
      <c r="E135" s="106" t="s">
        <v>19</v>
      </c>
      <c r="F135" s="106" t="s">
        <v>19</v>
      </c>
      <c r="G135" s="104" t="str">
        <f t="shared" si="7"/>
        <v>GENERICA</v>
      </c>
      <c r="H135" s="62"/>
      <c r="I135" s="62"/>
      <c r="J135" s="124" t="s">
        <v>31</v>
      </c>
      <c r="K135" s="104" t="s">
        <v>30</v>
      </c>
      <c r="L135" s="126" t="str">
        <f>IF(OR(D135="USA",D135="CANADA",D135="SVIZZERA",D135="CINA",D135="REGNO UNITO"),SUMIFS('MASSIMALI COMPLESSIVI'!C:C,'MASSIMALI COMPLESSIVI'!A:A,'1.DEG-INCOMING-TRASFERTE-SPED'!J135,'MASSIMALI COMPLESSIVI'!B:B,'1.DEG-INCOMING-TRASFERTE-SPED'!D135),"")</f>
        <v/>
      </c>
      <c r="M135" s="64">
        <v>0</v>
      </c>
      <c r="N135" s="104">
        <f t="shared" si="10"/>
        <v>0</v>
      </c>
      <c r="O135" s="132">
        <f t="shared" si="11"/>
        <v>0</v>
      </c>
      <c r="P135" s="60" t="s">
        <v>23</v>
      </c>
      <c r="Q135" s="66"/>
      <c r="R135" s="62"/>
      <c r="S135" s="62"/>
      <c r="T135" s="62"/>
    </row>
    <row r="136" spans="1:22" ht="77.25" customHeight="1" thickBot="1">
      <c r="A136" s="103">
        <v>135</v>
      </c>
      <c r="B136" s="103" t="str">
        <f t="shared" si="12"/>
        <v>NO</v>
      </c>
      <c r="C136" s="103" t="str">
        <f t="shared" si="13"/>
        <v/>
      </c>
      <c r="D136" s="67" t="s">
        <v>18</v>
      </c>
      <c r="E136" s="160" t="s">
        <v>19</v>
      </c>
      <c r="F136" s="160" t="s">
        <v>19</v>
      </c>
      <c r="G136" s="119" t="str">
        <f t="shared" si="7"/>
        <v>GENERICA</v>
      </c>
      <c r="H136" s="68"/>
      <c r="I136" s="68"/>
      <c r="J136" s="161" t="s">
        <v>31</v>
      </c>
      <c r="K136" s="119" t="s">
        <v>30</v>
      </c>
      <c r="L136" s="225" t="str">
        <f>IF(OR(D136="USA",D136="CANADA",D136="SVIZZERA",D136="CINA",D136="REGNO UNITO"),SUMIFS('MASSIMALI COMPLESSIVI'!C:C,'MASSIMALI COMPLESSIVI'!A:A,'1.DEG-INCOMING-TRASFERTE-SPED'!J136,'MASSIMALI COMPLESSIVI'!B:B,'1.DEG-INCOMING-TRASFERTE-SPED'!D136),"")</f>
        <v/>
      </c>
      <c r="M136" s="162">
        <v>0</v>
      </c>
      <c r="N136" s="119">
        <f t="shared" si="10"/>
        <v>0</v>
      </c>
      <c r="O136" s="133">
        <f>IF(M136="SELEZIONARE COSTO UNITARIO",0,M136*N136)</f>
        <v>0</v>
      </c>
      <c r="P136" s="226" t="s">
        <v>23</v>
      </c>
      <c r="Q136" s="70"/>
      <c r="R136" s="68"/>
      <c r="S136" s="68"/>
      <c r="T136" s="68"/>
    </row>
    <row r="137" spans="1:22" ht="45" customHeight="1">
      <c r="A137" s="104">
        <v>136</v>
      </c>
      <c r="B137" s="103" t="str">
        <f t="shared" si="12"/>
        <v>NO</v>
      </c>
      <c r="C137" s="103" t="str">
        <f t="shared" si="13"/>
        <v/>
      </c>
      <c r="D137" s="185" t="s">
        <v>18</v>
      </c>
      <c r="E137" s="186">
        <v>1</v>
      </c>
      <c r="F137" s="187" t="s">
        <v>32</v>
      </c>
      <c r="G137" s="187" t="s">
        <v>33</v>
      </c>
      <c r="H137" s="191"/>
      <c r="I137" s="191"/>
      <c r="J137" s="187" t="s">
        <v>34</v>
      </c>
      <c r="K137" s="187" t="s">
        <v>21</v>
      </c>
      <c r="L137" s="188" t="str">
        <f>IF(OR(D137="USA",D137="CANADA",D137="SVIZZERA",D137="CINA",D137="REGNO UNITO"),SUMIFS('MASSIMALI COMPLESSIVI'!C:C,'MASSIMALI COMPLESSIVI'!A:A,'1.DEG-INCOMING-TRASFERTE-SPED'!J137,'MASSIMALI COMPLESSIVI'!B:B,'1.DEG-INCOMING-TRASFERTE-SPED'!D137),"")</f>
        <v/>
      </c>
      <c r="M137" s="189">
        <v>0</v>
      </c>
      <c r="N137" s="191">
        <v>0</v>
      </c>
      <c r="O137" s="188">
        <f>M137*N137</f>
        <v>0</v>
      </c>
      <c r="P137" s="227" t="s">
        <v>23</v>
      </c>
      <c r="Q137" s="190"/>
      <c r="R137" s="191"/>
      <c r="S137" s="191"/>
      <c r="T137" s="213" t="s">
        <v>19</v>
      </c>
      <c r="V137" s="218"/>
    </row>
    <row r="138" spans="1:22" ht="45" customHeight="1">
      <c r="A138" s="103">
        <v>137</v>
      </c>
      <c r="B138" s="103" t="str">
        <f t="shared" si="12"/>
        <v>NO</v>
      </c>
      <c r="C138" s="103" t="str">
        <f t="shared" si="13"/>
        <v/>
      </c>
      <c r="D138" s="247" t="str">
        <f>D137</f>
        <v>SELEZIONARE PAESE</v>
      </c>
      <c r="E138" s="194">
        <v>1</v>
      </c>
      <c r="F138" s="195" t="s">
        <v>32</v>
      </c>
      <c r="G138" s="195" t="s">
        <v>33</v>
      </c>
      <c r="H138" s="192"/>
      <c r="I138" s="192"/>
      <c r="J138" s="195" t="s">
        <v>35</v>
      </c>
      <c r="K138" s="195" t="s">
        <v>21</v>
      </c>
      <c r="L138" s="193"/>
      <c r="M138" s="196">
        <v>0</v>
      </c>
      <c r="N138" s="192">
        <v>0</v>
      </c>
      <c r="O138" s="193">
        <f t="shared" ref="O138:O142" si="14">M138*N138</f>
        <v>0</v>
      </c>
      <c r="P138" s="243" t="str">
        <f>P137</f>
        <v>SELEZIONE MESE ATTIVITA'</v>
      </c>
      <c r="Q138" s="197"/>
      <c r="R138" s="192"/>
      <c r="S138" s="192"/>
      <c r="T138" s="214" t="s">
        <v>19</v>
      </c>
      <c r="V138" s="218"/>
    </row>
    <row r="139" spans="1:22" ht="45" customHeight="1">
      <c r="A139" s="104">
        <v>138</v>
      </c>
      <c r="B139" s="103" t="str">
        <f t="shared" si="12"/>
        <v>NO</v>
      </c>
      <c r="C139" s="103" t="str">
        <f t="shared" si="13"/>
        <v/>
      </c>
      <c r="D139" s="247" t="str">
        <f t="shared" ref="D139:D140" si="15">D138</f>
        <v>SELEZIONARE PAESE</v>
      </c>
      <c r="E139" s="194">
        <v>1</v>
      </c>
      <c r="F139" s="195" t="s">
        <v>32</v>
      </c>
      <c r="G139" s="195" t="s">
        <v>33</v>
      </c>
      <c r="H139" s="192"/>
      <c r="I139" s="192"/>
      <c r="J139" s="195" t="s">
        <v>35</v>
      </c>
      <c r="K139" s="195" t="s">
        <v>21</v>
      </c>
      <c r="L139" s="193"/>
      <c r="M139" s="196">
        <v>0</v>
      </c>
      <c r="N139" s="192">
        <v>0</v>
      </c>
      <c r="O139" s="193">
        <f t="shared" si="14"/>
        <v>0</v>
      </c>
      <c r="P139" s="243" t="str">
        <f t="shared" ref="P139:P145" si="16">P138</f>
        <v>SELEZIONE MESE ATTIVITA'</v>
      </c>
      <c r="Q139" s="197"/>
      <c r="R139" s="192"/>
      <c r="S139" s="192"/>
      <c r="T139" s="214" t="s">
        <v>19</v>
      </c>
      <c r="V139" s="218"/>
    </row>
    <row r="140" spans="1:22" ht="45" customHeight="1">
      <c r="A140" s="103">
        <v>139</v>
      </c>
      <c r="B140" s="103" t="str">
        <f t="shared" si="12"/>
        <v>NO</v>
      </c>
      <c r="C140" s="103" t="str">
        <f t="shared" si="13"/>
        <v/>
      </c>
      <c r="D140" s="247" t="str">
        <f t="shared" si="15"/>
        <v>SELEZIONARE PAESE</v>
      </c>
      <c r="E140" s="194">
        <v>1</v>
      </c>
      <c r="F140" s="195" t="s">
        <v>32</v>
      </c>
      <c r="G140" s="195" t="s">
        <v>33</v>
      </c>
      <c r="H140" s="192"/>
      <c r="I140" s="192"/>
      <c r="J140" s="195" t="s">
        <v>35</v>
      </c>
      <c r="K140" s="195" t="s">
        <v>21</v>
      </c>
      <c r="L140" s="193"/>
      <c r="M140" s="196">
        <v>0</v>
      </c>
      <c r="N140" s="192">
        <v>0</v>
      </c>
      <c r="O140" s="193">
        <f t="shared" si="14"/>
        <v>0</v>
      </c>
      <c r="P140" s="243" t="str">
        <f t="shared" si="16"/>
        <v>SELEZIONE MESE ATTIVITA'</v>
      </c>
      <c r="Q140" s="197"/>
      <c r="R140" s="192"/>
      <c r="S140" s="192"/>
      <c r="T140" s="214" t="s">
        <v>19</v>
      </c>
      <c r="V140" s="218"/>
    </row>
    <row r="141" spans="1:22" ht="45" customHeight="1">
      <c r="A141" s="104">
        <v>140</v>
      </c>
      <c r="B141" s="103" t="str">
        <f t="shared" si="12"/>
        <v>NO</v>
      </c>
      <c r="C141" s="103" t="str">
        <f t="shared" si="13"/>
        <v/>
      </c>
      <c r="D141" s="247" t="str">
        <f>D140</f>
        <v>SELEZIONARE PAESE</v>
      </c>
      <c r="E141" s="194">
        <v>1</v>
      </c>
      <c r="F141" s="195" t="s">
        <v>32</v>
      </c>
      <c r="G141" s="195" t="s">
        <v>33</v>
      </c>
      <c r="H141" s="192"/>
      <c r="I141" s="192"/>
      <c r="J141" s="195" t="s">
        <v>35</v>
      </c>
      <c r="K141" s="195" t="s">
        <v>21</v>
      </c>
      <c r="L141" s="193"/>
      <c r="M141" s="196">
        <v>0</v>
      </c>
      <c r="N141" s="192">
        <v>0</v>
      </c>
      <c r="O141" s="193">
        <f t="shared" si="14"/>
        <v>0</v>
      </c>
      <c r="P141" s="243" t="str">
        <f t="shared" si="16"/>
        <v>SELEZIONE MESE ATTIVITA'</v>
      </c>
      <c r="Q141" s="197"/>
      <c r="R141" s="192"/>
      <c r="S141" s="192"/>
      <c r="T141" s="214" t="s">
        <v>19</v>
      </c>
      <c r="V141" s="218"/>
    </row>
    <row r="142" spans="1:22" ht="45" customHeight="1">
      <c r="A142" s="103">
        <v>141</v>
      </c>
      <c r="B142" s="103" t="str">
        <f t="shared" si="12"/>
        <v>NO</v>
      </c>
      <c r="C142" s="103" t="str">
        <f t="shared" si="13"/>
        <v/>
      </c>
      <c r="D142" s="247" t="str">
        <f>D141</f>
        <v>SELEZIONARE PAESE</v>
      </c>
      <c r="E142" s="194">
        <v>1</v>
      </c>
      <c r="F142" s="195" t="s">
        <v>32</v>
      </c>
      <c r="G142" s="195" t="s">
        <v>33</v>
      </c>
      <c r="H142" s="192"/>
      <c r="I142" s="192"/>
      <c r="J142" s="195" t="s">
        <v>35</v>
      </c>
      <c r="K142" s="195" t="s">
        <v>21</v>
      </c>
      <c r="L142" s="193"/>
      <c r="M142" s="196">
        <v>0</v>
      </c>
      <c r="N142" s="192">
        <v>0</v>
      </c>
      <c r="O142" s="193">
        <f t="shared" si="14"/>
        <v>0</v>
      </c>
      <c r="P142" s="243" t="str">
        <f t="shared" si="16"/>
        <v>SELEZIONE MESE ATTIVITA'</v>
      </c>
      <c r="Q142" s="197"/>
      <c r="R142" s="192"/>
      <c r="S142" s="192"/>
      <c r="T142" s="214" t="s">
        <v>19</v>
      </c>
      <c r="V142" s="218"/>
    </row>
    <row r="143" spans="1:22" ht="45" customHeight="1">
      <c r="A143" s="104">
        <v>142</v>
      </c>
      <c r="B143" s="103" t="str">
        <f t="shared" si="12"/>
        <v>NO</v>
      </c>
      <c r="C143" s="103" t="str">
        <f t="shared" si="13"/>
        <v/>
      </c>
      <c r="D143" s="247" t="str">
        <f>D142</f>
        <v>SELEZIONARE PAESE</v>
      </c>
      <c r="E143" s="194">
        <v>1</v>
      </c>
      <c r="F143" s="195" t="s">
        <v>32</v>
      </c>
      <c r="G143" s="195" t="str">
        <f t="shared" si="7"/>
        <v>GENERICA</v>
      </c>
      <c r="H143" s="192"/>
      <c r="I143" s="192"/>
      <c r="J143" s="195" t="s">
        <v>36</v>
      </c>
      <c r="K143" s="195" t="s">
        <v>21</v>
      </c>
      <c r="L143" s="193">
        <f>IF(OR(D143="USA",D143="CANADA",D143="SVIZZERA",D143="CINA",D143="REGNO UNITO"),SUMIFS('MASSIMALI COMPLESSIVI'!C:C,'MASSIMALI COMPLESSIVI'!A:A,'1.DEG-INCOMING-TRASFERTE-SPED'!J143,'MASSIMALI COMPLESSIVI'!B:B,'1.DEG-INCOMING-TRASFERTE-SPED'!D143),180)</f>
        <v>180</v>
      </c>
      <c r="M143" s="209">
        <f>L143</f>
        <v>180</v>
      </c>
      <c r="N143" s="192">
        <v>0</v>
      </c>
      <c r="O143" s="193">
        <f t="shared" ref="O143:O145" si="17">M143*N143</f>
        <v>0</v>
      </c>
      <c r="P143" s="243" t="str">
        <f t="shared" si="16"/>
        <v>SELEZIONE MESE ATTIVITA'</v>
      </c>
      <c r="Q143" s="197"/>
      <c r="R143" s="192"/>
      <c r="S143" s="192"/>
      <c r="T143" s="214" t="s">
        <v>19</v>
      </c>
      <c r="V143" s="218"/>
    </row>
    <row r="144" spans="1:22" ht="45" customHeight="1">
      <c r="A144" s="103">
        <v>143</v>
      </c>
      <c r="B144" s="103" t="str">
        <f t="shared" si="12"/>
        <v>NO</v>
      </c>
      <c r="C144" s="103" t="str">
        <f t="shared" si="13"/>
        <v/>
      </c>
      <c r="D144" s="247" t="str">
        <f>D143</f>
        <v>SELEZIONARE PAESE</v>
      </c>
      <c r="E144" s="194">
        <v>1</v>
      </c>
      <c r="F144" s="195" t="s">
        <v>32</v>
      </c>
      <c r="G144" s="195" t="str">
        <f t="shared" si="7"/>
        <v>GENERICA</v>
      </c>
      <c r="H144" s="192"/>
      <c r="I144" s="192"/>
      <c r="J144" s="195" t="s">
        <v>37</v>
      </c>
      <c r="K144" s="195" t="s">
        <v>21</v>
      </c>
      <c r="L144" s="193">
        <f>IF(OR(D144="USA",D144="CANADA",D144="SVIZZERA",D144="CINA",D144="REGNO UNITO"),SUMIFS('MASSIMALI COMPLESSIVI'!C:C,'MASSIMALI COMPLESSIVI'!A:A,'1.DEG-INCOMING-TRASFERTE-SPED'!J144,'MASSIMALI COMPLESSIVI'!B:B,'1.DEG-INCOMING-TRASFERTE-SPED'!D144),60)</f>
        <v>60</v>
      </c>
      <c r="M144" s="209">
        <f t="shared" ref="M144:M145" si="18">L144</f>
        <v>60</v>
      </c>
      <c r="N144" s="192">
        <v>0</v>
      </c>
      <c r="O144" s="193">
        <f>M144*N144</f>
        <v>0</v>
      </c>
      <c r="P144" s="243" t="str">
        <f t="shared" si="16"/>
        <v>SELEZIONE MESE ATTIVITA'</v>
      </c>
      <c r="Q144" s="197"/>
      <c r="R144" s="192"/>
      <c r="S144" s="192"/>
      <c r="T144" s="214" t="s">
        <v>19</v>
      </c>
      <c r="V144" s="218"/>
    </row>
    <row r="145" spans="1:22" ht="45" customHeight="1" thickBot="1">
      <c r="A145" s="104">
        <v>144</v>
      </c>
      <c r="B145" s="103" t="str">
        <f t="shared" si="12"/>
        <v>NO</v>
      </c>
      <c r="C145" s="103" t="str">
        <f t="shared" si="13"/>
        <v/>
      </c>
      <c r="D145" s="248" t="str">
        <f>D144</f>
        <v>SELEZIONARE PAESE</v>
      </c>
      <c r="E145" s="198">
        <v>1</v>
      </c>
      <c r="F145" s="199" t="s">
        <v>32</v>
      </c>
      <c r="G145" s="199" t="str">
        <f t="shared" si="7"/>
        <v>GENERICA</v>
      </c>
      <c r="H145" s="201"/>
      <c r="I145" s="201"/>
      <c r="J145" s="199" t="s">
        <v>38</v>
      </c>
      <c r="K145" s="199" t="s">
        <v>21</v>
      </c>
      <c r="L145" s="200">
        <f>IF(OR(D145="USA",D145="CANADA",D145="SVIZZERA",D145="CINA",D145="REGNO UNITO"),SUMIFS('MASSIMALI COMPLESSIVI'!C:C,'MASSIMALI COMPLESSIVI'!A:A,'1.DEG-INCOMING-TRASFERTE-SPED'!J145,'MASSIMALI COMPLESSIVI'!B:B,'1.DEG-INCOMING-TRASFERTE-SPED'!D145),30)</f>
        <v>30</v>
      </c>
      <c r="M145" s="210">
        <f t="shared" si="18"/>
        <v>30</v>
      </c>
      <c r="N145" s="201">
        <v>0</v>
      </c>
      <c r="O145" s="200">
        <f t="shared" si="17"/>
        <v>0</v>
      </c>
      <c r="P145" s="244" t="str">
        <f t="shared" si="16"/>
        <v>SELEZIONE MESE ATTIVITA'</v>
      </c>
      <c r="Q145" s="202"/>
      <c r="R145" s="201"/>
      <c r="S145" s="201"/>
      <c r="T145" s="215" t="s">
        <v>19</v>
      </c>
      <c r="V145" s="218"/>
    </row>
    <row r="146" spans="1:22" ht="45" customHeight="1">
      <c r="A146" s="103">
        <v>145</v>
      </c>
      <c r="B146" s="103" t="str">
        <f t="shared" si="12"/>
        <v>NO</v>
      </c>
      <c r="C146" s="103" t="str">
        <f t="shared" si="13"/>
        <v/>
      </c>
      <c r="D146" s="185" t="s">
        <v>18</v>
      </c>
      <c r="E146" s="113">
        <v>2</v>
      </c>
      <c r="F146" s="114" t="s">
        <v>32</v>
      </c>
      <c r="G146" s="120" t="str">
        <f t="shared" si="7"/>
        <v>GENERICA</v>
      </c>
      <c r="H146" s="207"/>
      <c r="I146" s="207"/>
      <c r="J146" s="114" t="s">
        <v>34</v>
      </c>
      <c r="K146" s="114" t="s">
        <v>39</v>
      </c>
      <c r="L146" s="130" t="str">
        <f>IF(OR(D146="USA",D146="CANADA",D146="SVIZZERA",D146="CINA",D146="REGNO UNITO"),SUMIFS('MASSIMALI COMPLESSIVI'!C:C,'MASSIMALI COMPLESSIVI'!A:A,'1.DEG-INCOMING-TRASFERTE-SPED'!J146,'MASSIMALI COMPLESSIVI'!B:B,'1.DEG-INCOMING-TRASFERTE-SPED'!D146),"")</f>
        <v/>
      </c>
      <c r="M146" s="230">
        <v>0</v>
      </c>
      <c r="N146" s="84">
        <v>0</v>
      </c>
      <c r="O146" s="130">
        <f>M146*N146</f>
        <v>0</v>
      </c>
      <c r="P146" s="227" t="s">
        <v>23</v>
      </c>
      <c r="Q146" s="86"/>
      <c r="R146" s="84"/>
      <c r="S146" s="84"/>
      <c r="T146" s="231" t="s">
        <v>19</v>
      </c>
      <c r="V146" s="218"/>
    </row>
    <row r="147" spans="1:22" ht="45" customHeight="1">
      <c r="A147" s="104">
        <v>146</v>
      </c>
      <c r="B147" s="103" t="str">
        <f t="shared" si="12"/>
        <v>NO</v>
      </c>
      <c r="C147" s="103" t="str">
        <f t="shared" si="13"/>
        <v/>
      </c>
      <c r="D147" s="247" t="str">
        <f>D146</f>
        <v>SELEZIONARE PAESE</v>
      </c>
      <c r="E147" s="115">
        <v>2</v>
      </c>
      <c r="F147" s="116" t="s">
        <v>32</v>
      </c>
      <c r="G147" s="104" t="s">
        <v>33</v>
      </c>
      <c r="H147" s="62"/>
      <c r="I147" s="62"/>
      <c r="J147" s="116" t="s">
        <v>35</v>
      </c>
      <c r="K147" s="116" t="s">
        <v>21</v>
      </c>
      <c r="L147" s="126"/>
      <c r="M147" s="173">
        <v>0</v>
      </c>
      <c r="N147" s="88">
        <v>0</v>
      </c>
      <c r="O147" s="126">
        <f>M147*N147</f>
        <v>0</v>
      </c>
      <c r="P147" s="243" t="str">
        <f t="shared" ref="P147:P208" si="19">P146</f>
        <v>SELEZIONE MESE ATTIVITA'</v>
      </c>
      <c r="Q147" s="89"/>
      <c r="R147" s="88"/>
      <c r="S147" s="88"/>
      <c r="T147" s="216" t="s">
        <v>19</v>
      </c>
      <c r="V147" s="218"/>
    </row>
    <row r="148" spans="1:22" ht="45" customHeight="1">
      <c r="A148" s="103">
        <v>147</v>
      </c>
      <c r="B148" s="103" t="str">
        <f t="shared" si="12"/>
        <v>NO</v>
      </c>
      <c r="C148" s="103" t="str">
        <f t="shared" si="13"/>
        <v/>
      </c>
      <c r="D148" s="247" t="str">
        <f t="shared" ref="D148:D153" si="20">D147</f>
        <v>SELEZIONARE PAESE</v>
      </c>
      <c r="E148" s="115">
        <v>2</v>
      </c>
      <c r="F148" s="116" t="s">
        <v>32</v>
      </c>
      <c r="G148" s="104" t="s">
        <v>33</v>
      </c>
      <c r="H148" s="62"/>
      <c r="I148" s="62"/>
      <c r="J148" s="116" t="s">
        <v>35</v>
      </c>
      <c r="K148" s="116" t="s">
        <v>21</v>
      </c>
      <c r="L148" s="126"/>
      <c r="M148" s="173">
        <v>0</v>
      </c>
      <c r="N148" s="88">
        <v>0</v>
      </c>
      <c r="O148" s="126">
        <f t="shared" ref="O148:O150" si="21">M148*N148</f>
        <v>0</v>
      </c>
      <c r="P148" s="243" t="str">
        <f t="shared" si="19"/>
        <v>SELEZIONE MESE ATTIVITA'</v>
      </c>
      <c r="Q148" s="89"/>
      <c r="R148" s="88"/>
      <c r="S148" s="88"/>
      <c r="T148" s="216" t="s">
        <v>19</v>
      </c>
      <c r="V148" s="218"/>
    </row>
    <row r="149" spans="1:22" ht="45" customHeight="1">
      <c r="A149" s="104">
        <v>148</v>
      </c>
      <c r="B149" s="103" t="str">
        <f t="shared" si="12"/>
        <v>NO</v>
      </c>
      <c r="C149" s="103" t="str">
        <f t="shared" si="13"/>
        <v/>
      </c>
      <c r="D149" s="247" t="str">
        <f t="shared" si="20"/>
        <v>SELEZIONARE PAESE</v>
      </c>
      <c r="E149" s="115">
        <v>2</v>
      </c>
      <c r="F149" s="116" t="s">
        <v>32</v>
      </c>
      <c r="G149" s="104" t="s">
        <v>33</v>
      </c>
      <c r="H149" s="62"/>
      <c r="I149" s="62"/>
      <c r="J149" s="116" t="s">
        <v>35</v>
      </c>
      <c r="K149" s="116" t="s">
        <v>21</v>
      </c>
      <c r="L149" s="126"/>
      <c r="M149" s="173">
        <v>0</v>
      </c>
      <c r="N149" s="88">
        <v>0</v>
      </c>
      <c r="O149" s="126">
        <f t="shared" si="21"/>
        <v>0</v>
      </c>
      <c r="P149" s="243" t="str">
        <f t="shared" si="19"/>
        <v>SELEZIONE MESE ATTIVITA'</v>
      </c>
      <c r="Q149" s="89"/>
      <c r="R149" s="88"/>
      <c r="S149" s="88"/>
      <c r="T149" s="216" t="s">
        <v>19</v>
      </c>
      <c r="V149" s="218"/>
    </row>
    <row r="150" spans="1:22" ht="45" customHeight="1">
      <c r="A150" s="103">
        <v>149</v>
      </c>
      <c r="B150" s="103" t="str">
        <f t="shared" si="12"/>
        <v>NO</v>
      </c>
      <c r="C150" s="103" t="str">
        <f t="shared" si="13"/>
        <v/>
      </c>
      <c r="D150" s="247" t="str">
        <f t="shared" si="20"/>
        <v>SELEZIONARE PAESE</v>
      </c>
      <c r="E150" s="115">
        <v>2</v>
      </c>
      <c r="F150" s="116" t="s">
        <v>32</v>
      </c>
      <c r="G150" s="104" t="s">
        <v>33</v>
      </c>
      <c r="H150" s="62"/>
      <c r="I150" s="62"/>
      <c r="J150" s="116" t="s">
        <v>35</v>
      </c>
      <c r="K150" s="116" t="s">
        <v>21</v>
      </c>
      <c r="L150" s="126"/>
      <c r="M150" s="173">
        <v>0</v>
      </c>
      <c r="N150" s="88">
        <v>0</v>
      </c>
      <c r="O150" s="126">
        <f t="shared" si="21"/>
        <v>0</v>
      </c>
      <c r="P150" s="243" t="str">
        <f t="shared" si="19"/>
        <v>SELEZIONE MESE ATTIVITA'</v>
      </c>
      <c r="Q150" s="89"/>
      <c r="R150" s="88"/>
      <c r="S150" s="88"/>
      <c r="T150" s="216" t="s">
        <v>19</v>
      </c>
      <c r="V150" s="218"/>
    </row>
    <row r="151" spans="1:22" ht="45" customHeight="1">
      <c r="A151" s="104">
        <v>150</v>
      </c>
      <c r="B151" s="103" t="str">
        <f t="shared" si="12"/>
        <v>NO</v>
      </c>
      <c r="C151" s="103" t="str">
        <f t="shared" si="13"/>
        <v/>
      </c>
      <c r="D151" s="247" t="str">
        <f t="shared" si="20"/>
        <v>SELEZIONARE PAESE</v>
      </c>
      <c r="E151" s="115">
        <v>2</v>
      </c>
      <c r="F151" s="116" t="s">
        <v>32</v>
      </c>
      <c r="G151" s="104" t="s">
        <v>33</v>
      </c>
      <c r="H151" s="62"/>
      <c r="I151" s="62"/>
      <c r="J151" s="116" t="s">
        <v>35</v>
      </c>
      <c r="K151" s="116" t="s">
        <v>21</v>
      </c>
      <c r="L151" s="126"/>
      <c r="M151" s="173">
        <v>0</v>
      </c>
      <c r="N151" s="88">
        <v>0</v>
      </c>
      <c r="O151" s="126">
        <f>M151*N151</f>
        <v>0</v>
      </c>
      <c r="P151" s="243" t="str">
        <f t="shared" si="19"/>
        <v>SELEZIONE MESE ATTIVITA'</v>
      </c>
      <c r="Q151" s="89"/>
      <c r="R151" s="88"/>
      <c r="S151" s="88"/>
      <c r="T151" s="216" t="s">
        <v>19</v>
      </c>
      <c r="V151" s="218"/>
    </row>
    <row r="152" spans="1:22" ht="45" customHeight="1">
      <c r="A152" s="103">
        <v>151</v>
      </c>
      <c r="B152" s="103" t="str">
        <f t="shared" si="12"/>
        <v>NO</v>
      </c>
      <c r="C152" s="103" t="str">
        <f t="shared" si="13"/>
        <v/>
      </c>
      <c r="D152" s="247" t="str">
        <f t="shared" si="20"/>
        <v>SELEZIONARE PAESE</v>
      </c>
      <c r="E152" s="115">
        <v>2</v>
      </c>
      <c r="F152" s="116" t="s">
        <v>32</v>
      </c>
      <c r="G152" s="104" t="str">
        <f t="shared" ref="G152:G154" si="22">IF(J152="Spese di organizzazione videodegustazione/evento ONLINE","DIGITALE","GENERICA")</f>
        <v>GENERICA</v>
      </c>
      <c r="H152" s="62"/>
      <c r="I152" s="62"/>
      <c r="J152" s="116" t="s">
        <v>36</v>
      </c>
      <c r="K152" s="116" t="s">
        <v>21</v>
      </c>
      <c r="L152" s="126">
        <f>IF(OR(D152="USA",D152="CANADA",D152="SVIZZERA",D152="CINA",D152="REGNO UNITO"),SUMIFS('MASSIMALI COMPLESSIVI'!C:C,'MASSIMALI COMPLESSIVI'!A:A,'1.DEG-INCOMING-TRASFERTE-SPED'!J152,'MASSIMALI COMPLESSIVI'!B:B,'1.DEG-INCOMING-TRASFERTE-SPED'!D152),180)</f>
        <v>180</v>
      </c>
      <c r="M152" s="211">
        <f>L152</f>
        <v>180</v>
      </c>
      <c r="N152" s="88">
        <v>0</v>
      </c>
      <c r="O152" s="126">
        <f t="shared" ref="O152:O154" si="23">M152*N152</f>
        <v>0</v>
      </c>
      <c r="P152" s="243" t="str">
        <f t="shared" si="19"/>
        <v>SELEZIONE MESE ATTIVITA'</v>
      </c>
      <c r="Q152" s="89"/>
      <c r="R152" s="88"/>
      <c r="S152" s="88"/>
      <c r="T152" s="216" t="s">
        <v>19</v>
      </c>
      <c r="V152" s="218"/>
    </row>
    <row r="153" spans="1:22" ht="45" customHeight="1">
      <c r="A153" s="104">
        <v>152</v>
      </c>
      <c r="B153" s="103" t="str">
        <f t="shared" si="12"/>
        <v>NO</v>
      </c>
      <c r="C153" s="103" t="str">
        <f t="shared" si="13"/>
        <v/>
      </c>
      <c r="D153" s="247" t="str">
        <f t="shared" si="20"/>
        <v>SELEZIONARE PAESE</v>
      </c>
      <c r="E153" s="115">
        <v>2</v>
      </c>
      <c r="F153" s="116" t="s">
        <v>32</v>
      </c>
      <c r="G153" s="104" t="str">
        <f t="shared" si="22"/>
        <v>GENERICA</v>
      </c>
      <c r="H153" s="62"/>
      <c r="I153" s="62"/>
      <c r="J153" s="116" t="s">
        <v>37</v>
      </c>
      <c r="K153" s="116" t="s">
        <v>21</v>
      </c>
      <c r="L153" s="126">
        <f>IF(OR(D153="USA",D153="CANADA",D153="SVIZZERA",D153="CINA",D153="REGNO UNITO"),SUMIFS('MASSIMALI COMPLESSIVI'!C:C,'MASSIMALI COMPLESSIVI'!A:A,'1.DEG-INCOMING-TRASFERTE-SPED'!J153,'MASSIMALI COMPLESSIVI'!B:B,'1.DEG-INCOMING-TRASFERTE-SPED'!D153),60)</f>
        <v>60</v>
      </c>
      <c r="M153" s="211">
        <f t="shared" ref="M153:M154" si="24">L153</f>
        <v>60</v>
      </c>
      <c r="N153" s="88">
        <v>0</v>
      </c>
      <c r="O153" s="126">
        <f t="shared" si="23"/>
        <v>0</v>
      </c>
      <c r="P153" s="243" t="str">
        <f t="shared" si="19"/>
        <v>SELEZIONE MESE ATTIVITA'</v>
      </c>
      <c r="Q153" s="89"/>
      <c r="R153" s="88"/>
      <c r="S153" s="88"/>
      <c r="T153" s="216" t="s">
        <v>19</v>
      </c>
      <c r="V153" s="218"/>
    </row>
    <row r="154" spans="1:22" ht="45" customHeight="1" thickBot="1">
      <c r="A154" s="103">
        <v>153</v>
      </c>
      <c r="B154" s="103" t="str">
        <f t="shared" si="12"/>
        <v>NO</v>
      </c>
      <c r="C154" s="103" t="str">
        <f t="shared" si="13"/>
        <v/>
      </c>
      <c r="D154" s="248" t="str">
        <f>D153</f>
        <v>SELEZIONARE PAESE</v>
      </c>
      <c r="E154" s="117">
        <v>2</v>
      </c>
      <c r="F154" s="118" t="s">
        <v>32</v>
      </c>
      <c r="G154" s="121" t="str">
        <f t="shared" si="22"/>
        <v>GENERICA</v>
      </c>
      <c r="H154" s="206"/>
      <c r="I154" s="206"/>
      <c r="J154" s="118" t="s">
        <v>38</v>
      </c>
      <c r="K154" s="118" t="s">
        <v>21</v>
      </c>
      <c r="L154" s="131">
        <f>IF(OR(D154="USA",D154="CANADA",D154="SVIZZERA",D154="CINA",D154="REGNO UNITO"),SUMIFS('MASSIMALI COMPLESSIVI'!C:C,'MASSIMALI COMPLESSIVI'!A:A,'1.DEG-INCOMING-TRASFERTE-SPED'!J154,'MASSIMALI COMPLESSIVI'!B:B,'1.DEG-INCOMING-TRASFERTE-SPED'!D154),30)</f>
        <v>30</v>
      </c>
      <c r="M154" s="212">
        <f t="shared" si="24"/>
        <v>30</v>
      </c>
      <c r="N154" s="91">
        <v>0</v>
      </c>
      <c r="O154" s="131">
        <f t="shared" si="23"/>
        <v>0</v>
      </c>
      <c r="P154" s="244" t="str">
        <f t="shared" si="19"/>
        <v>SELEZIONE MESE ATTIVITA'</v>
      </c>
      <c r="Q154" s="92"/>
      <c r="R154" s="91"/>
      <c r="S154" s="91"/>
      <c r="T154" s="217" t="s">
        <v>19</v>
      </c>
      <c r="V154" s="218"/>
    </row>
    <row r="155" spans="1:22" ht="45" customHeight="1">
      <c r="A155" s="104">
        <v>154</v>
      </c>
      <c r="B155" s="103" t="str">
        <f t="shared" si="12"/>
        <v>NO</v>
      </c>
      <c r="C155" s="103" t="str">
        <f t="shared" si="13"/>
        <v/>
      </c>
      <c r="D155" s="185" t="s">
        <v>18</v>
      </c>
      <c r="E155" s="107">
        <v>3</v>
      </c>
      <c r="F155" s="108" t="s">
        <v>32</v>
      </c>
      <c r="G155" s="120" t="s">
        <v>33</v>
      </c>
      <c r="H155" s="207"/>
      <c r="I155" s="207"/>
      <c r="J155" s="108" t="s">
        <v>34</v>
      </c>
      <c r="K155" s="108" t="s">
        <v>21</v>
      </c>
      <c r="L155" s="127" t="str">
        <f>IF(OR(D155="USA",D155="CANADA",D155="SVIZZERA",D155="CINA",D155="REGNO UNITO"),SUMIFS('MASSIMALI COMPLESSIVI'!C:C,'MASSIMALI COMPLESSIVI'!A:A,'1.DEG-INCOMING-TRASFERTE-SPED'!J155,'MASSIMALI COMPLESSIVI'!B:B,'1.DEG-INCOMING-TRASFERTE-SPED'!D155),"")</f>
        <v/>
      </c>
      <c r="M155" s="189">
        <v>0</v>
      </c>
      <c r="N155" s="183">
        <v>0</v>
      </c>
      <c r="O155" s="184">
        <f>M155*N155</f>
        <v>0</v>
      </c>
      <c r="P155" s="227" t="s">
        <v>23</v>
      </c>
      <c r="Q155" s="74"/>
      <c r="R155" s="72"/>
      <c r="S155" s="72"/>
      <c r="T155" s="213" t="s">
        <v>19</v>
      </c>
      <c r="V155" s="218"/>
    </row>
    <row r="156" spans="1:22" ht="45" customHeight="1">
      <c r="A156" s="103">
        <v>155</v>
      </c>
      <c r="B156" s="103" t="str">
        <f t="shared" si="12"/>
        <v>NO</v>
      </c>
      <c r="C156" s="103" t="str">
        <f t="shared" si="13"/>
        <v/>
      </c>
      <c r="D156" s="247" t="str">
        <f>D155</f>
        <v>SELEZIONARE PAESE</v>
      </c>
      <c r="E156" s="175">
        <v>3</v>
      </c>
      <c r="F156" s="176" t="s">
        <v>32</v>
      </c>
      <c r="G156" s="103" t="s">
        <v>33</v>
      </c>
      <c r="H156" s="57"/>
      <c r="I156" s="57"/>
      <c r="J156" s="176" t="s">
        <v>35</v>
      </c>
      <c r="K156" s="176" t="s">
        <v>21</v>
      </c>
      <c r="L156" s="177"/>
      <c r="M156" s="196">
        <v>0</v>
      </c>
      <c r="N156" s="77">
        <v>0</v>
      </c>
      <c r="O156" s="128">
        <f t="shared" ref="O156:O161" si="25">M156*N156</f>
        <v>0</v>
      </c>
      <c r="P156" s="243" t="str">
        <f t="shared" ref="P156" si="26">P155</f>
        <v>SELEZIONE MESE ATTIVITA'</v>
      </c>
      <c r="Q156" s="179"/>
      <c r="R156" s="178"/>
      <c r="S156" s="178"/>
      <c r="T156" s="214" t="s">
        <v>19</v>
      </c>
      <c r="V156" s="218"/>
    </row>
    <row r="157" spans="1:22" ht="45" customHeight="1">
      <c r="A157" s="104">
        <v>156</v>
      </c>
      <c r="B157" s="103" t="str">
        <f t="shared" si="12"/>
        <v>NO</v>
      </c>
      <c r="C157" s="103" t="str">
        <f t="shared" si="13"/>
        <v/>
      </c>
      <c r="D157" s="247" t="str">
        <f>D156</f>
        <v>SELEZIONARE PAESE</v>
      </c>
      <c r="E157" s="175">
        <v>3</v>
      </c>
      <c r="F157" s="176" t="s">
        <v>32</v>
      </c>
      <c r="G157" s="103" t="s">
        <v>33</v>
      </c>
      <c r="H157" s="57"/>
      <c r="I157" s="57"/>
      <c r="J157" s="176" t="s">
        <v>35</v>
      </c>
      <c r="K157" s="176" t="s">
        <v>21</v>
      </c>
      <c r="L157" s="177"/>
      <c r="M157" s="196">
        <v>0</v>
      </c>
      <c r="N157" s="77">
        <v>0</v>
      </c>
      <c r="O157" s="128">
        <f t="shared" si="25"/>
        <v>0</v>
      </c>
      <c r="P157" s="243" t="str">
        <f t="shared" si="19"/>
        <v>SELEZIONE MESE ATTIVITA'</v>
      </c>
      <c r="Q157" s="179"/>
      <c r="R157" s="178"/>
      <c r="S157" s="178"/>
      <c r="T157" s="214" t="s">
        <v>19</v>
      </c>
      <c r="V157" s="218"/>
    </row>
    <row r="158" spans="1:22" ht="45" customHeight="1">
      <c r="A158" s="103">
        <v>157</v>
      </c>
      <c r="B158" s="103" t="str">
        <f t="shared" si="12"/>
        <v>NO</v>
      </c>
      <c r="C158" s="103" t="str">
        <f t="shared" si="13"/>
        <v/>
      </c>
      <c r="D158" s="247" t="str">
        <f t="shared" ref="D158:D162" si="27">D157</f>
        <v>SELEZIONARE PAESE</v>
      </c>
      <c r="E158" s="175">
        <v>3</v>
      </c>
      <c r="F158" s="176" t="s">
        <v>32</v>
      </c>
      <c r="G158" s="103" t="s">
        <v>33</v>
      </c>
      <c r="H158" s="57"/>
      <c r="I158" s="57"/>
      <c r="J158" s="176" t="s">
        <v>35</v>
      </c>
      <c r="K158" s="176" t="s">
        <v>21</v>
      </c>
      <c r="L158" s="177"/>
      <c r="M158" s="196">
        <v>0</v>
      </c>
      <c r="N158" s="77">
        <v>0</v>
      </c>
      <c r="O158" s="128">
        <f t="shared" si="25"/>
        <v>0</v>
      </c>
      <c r="P158" s="243" t="str">
        <f t="shared" si="19"/>
        <v>SELEZIONE MESE ATTIVITA'</v>
      </c>
      <c r="Q158" s="179"/>
      <c r="R158" s="178"/>
      <c r="S158" s="178"/>
      <c r="T158" s="214" t="s">
        <v>19</v>
      </c>
      <c r="V158" s="218"/>
    </row>
    <row r="159" spans="1:22" ht="45" customHeight="1">
      <c r="A159" s="104">
        <v>158</v>
      </c>
      <c r="B159" s="103" t="str">
        <f t="shared" si="12"/>
        <v>NO</v>
      </c>
      <c r="C159" s="103" t="str">
        <f t="shared" si="13"/>
        <v/>
      </c>
      <c r="D159" s="247" t="str">
        <f>D158</f>
        <v>SELEZIONARE PAESE</v>
      </c>
      <c r="E159" s="175">
        <v>3</v>
      </c>
      <c r="F159" s="176" t="s">
        <v>32</v>
      </c>
      <c r="G159" s="103" t="s">
        <v>33</v>
      </c>
      <c r="H159" s="57"/>
      <c r="I159" s="57"/>
      <c r="J159" s="176" t="s">
        <v>35</v>
      </c>
      <c r="K159" s="176" t="s">
        <v>21</v>
      </c>
      <c r="L159" s="177"/>
      <c r="M159" s="196">
        <v>0</v>
      </c>
      <c r="N159" s="77">
        <v>0</v>
      </c>
      <c r="O159" s="128">
        <f t="shared" si="25"/>
        <v>0</v>
      </c>
      <c r="P159" s="243" t="str">
        <f t="shared" si="19"/>
        <v>SELEZIONE MESE ATTIVITA'</v>
      </c>
      <c r="Q159" s="179"/>
      <c r="R159" s="178"/>
      <c r="S159" s="178"/>
      <c r="T159" s="214" t="s">
        <v>19</v>
      </c>
      <c r="V159" s="218"/>
    </row>
    <row r="160" spans="1:22" ht="45" customHeight="1">
      <c r="A160" s="103">
        <v>159</v>
      </c>
      <c r="B160" s="103" t="str">
        <f t="shared" si="12"/>
        <v>NO</v>
      </c>
      <c r="C160" s="103" t="str">
        <f t="shared" si="13"/>
        <v/>
      </c>
      <c r="D160" s="247" t="str">
        <f t="shared" si="27"/>
        <v>SELEZIONARE PAESE</v>
      </c>
      <c r="E160" s="175">
        <v>3</v>
      </c>
      <c r="F160" s="176" t="s">
        <v>32</v>
      </c>
      <c r="G160" s="103" t="s">
        <v>33</v>
      </c>
      <c r="H160" s="57"/>
      <c r="I160" s="57"/>
      <c r="J160" s="176" t="s">
        <v>35</v>
      </c>
      <c r="K160" s="176" t="s">
        <v>21</v>
      </c>
      <c r="L160" s="177"/>
      <c r="M160" s="196">
        <v>0</v>
      </c>
      <c r="N160" s="77">
        <v>0</v>
      </c>
      <c r="O160" s="128">
        <f t="shared" si="25"/>
        <v>0</v>
      </c>
      <c r="P160" s="243" t="str">
        <f t="shared" si="19"/>
        <v>SELEZIONE MESE ATTIVITA'</v>
      </c>
      <c r="Q160" s="179"/>
      <c r="R160" s="178"/>
      <c r="S160" s="178"/>
      <c r="T160" s="214" t="s">
        <v>19</v>
      </c>
      <c r="V160" s="218"/>
    </row>
    <row r="161" spans="1:22" ht="45" customHeight="1">
      <c r="A161" s="104">
        <v>160</v>
      </c>
      <c r="B161" s="103" t="str">
        <f t="shared" si="12"/>
        <v>NO</v>
      </c>
      <c r="C161" s="103" t="str">
        <f t="shared" si="13"/>
        <v/>
      </c>
      <c r="D161" s="247" t="str">
        <f t="shared" si="27"/>
        <v>SELEZIONARE PAESE</v>
      </c>
      <c r="E161" s="109">
        <v>3</v>
      </c>
      <c r="F161" s="110" t="s">
        <v>32</v>
      </c>
      <c r="G161" s="104" t="str">
        <f t="shared" ref="G161:G164" si="28">IF(J161="Spese di organizzazione videodegustazione/evento ONLINE","DIGITALE","GENERICA")</f>
        <v>GENERICA</v>
      </c>
      <c r="H161" s="62"/>
      <c r="I161" s="62"/>
      <c r="J161" s="110" t="s">
        <v>36</v>
      </c>
      <c r="K161" s="110" t="s">
        <v>21</v>
      </c>
      <c r="L161" s="128">
        <f>IF(OR(D161="USA",D161="CANADA",D161="SVIZZERA",D161="CINA",D161="REGNO UNITO"),SUMIFS('MASSIMALI COMPLESSIVI'!C:C,'MASSIMALI COMPLESSIVI'!A:A,'1.DEG-INCOMING-TRASFERTE-SPED'!J161,'MASSIMALI COMPLESSIVI'!B:B,'1.DEG-INCOMING-TRASFERTE-SPED'!D161),180)</f>
        <v>180</v>
      </c>
      <c r="M161" s="209">
        <f>L161</f>
        <v>180</v>
      </c>
      <c r="N161" s="77">
        <v>0</v>
      </c>
      <c r="O161" s="128">
        <f t="shared" si="25"/>
        <v>0</v>
      </c>
      <c r="P161" s="243" t="str">
        <f t="shared" si="19"/>
        <v>SELEZIONE MESE ATTIVITA'</v>
      </c>
      <c r="Q161" s="78"/>
      <c r="R161" s="77"/>
      <c r="S161" s="77"/>
      <c r="T161" s="214" t="s">
        <v>19</v>
      </c>
      <c r="V161" s="218"/>
    </row>
    <row r="162" spans="1:22" ht="45" customHeight="1">
      <c r="A162" s="103">
        <v>161</v>
      </c>
      <c r="B162" s="103" t="str">
        <f t="shared" si="12"/>
        <v>NO</v>
      </c>
      <c r="C162" s="103" t="str">
        <f t="shared" si="13"/>
        <v/>
      </c>
      <c r="D162" s="247" t="str">
        <f t="shared" si="27"/>
        <v>SELEZIONARE PAESE</v>
      </c>
      <c r="E162" s="109">
        <v>3</v>
      </c>
      <c r="F162" s="110" t="s">
        <v>32</v>
      </c>
      <c r="G162" s="104" t="str">
        <f t="shared" si="28"/>
        <v>GENERICA</v>
      </c>
      <c r="H162" s="62"/>
      <c r="I162" s="62"/>
      <c r="J162" s="110" t="s">
        <v>37</v>
      </c>
      <c r="K162" s="110" t="s">
        <v>21</v>
      </c>
      <c r="L162" s="128">
        <f>IF(OR(D162="USA",D162="CANADA",D162="SVIZZERA",D162="CINA",D162="REGNO UNITO"),SUMIFS('MASSIMALI COMPLESSIVI'!C:C,'MASSIMALI COMPLESSIVI'!A:A,'1.DEG-INCOMING-TRASFERTE-SPED'!J162,'MASSIMALI COMPLESSIVI'!B:B,'1.DEG-INCOMING-TRASFERTE-SPED'!D162),60)</f>
        <v>60</v>
      </c>
      <c r="M162" s="209">
        <f t="shared" ref="M162:M163" si="29">L162</f>
        <v>60</v>
      </c>
      <c r="N162" s="77">
        <v>0</v>
      </c>
      <c r="O162" s="128">
        <f>M162*N162</f>
        <v>0</v>
      </c>
      <c r="P162" s="243" t="str">
        <f t="shared" si="19"/>
        <v>SELEZIONE MESE ATTIVITA'</v>
      </c>
      <c r="Q162" s="78"/>
      <c r="R162" s="77"/>
      <c r="S162" s="77"/>
      <c r="T162" s="214" t="s">
        <v>19</v>
      </c>
      <c r="V162" s="218"/>
    </row>
    <row r="163" spans="1:22" ht="45" customHeight="1" thickBot="1">
      <c r="A163" s="104">
        <v>162</v>
      </c>
      <c r="B163" s="103" t="str">
        <f t="shared" si="12"/>
        <v>NO</v>
      </c>
      <c r="C163" s="103" t="str">
        <f t="shared" si="13"/>
        <v/>
      </c>
      <c r="D163" s="248" t="str">
        <f>D162</f>
        <v>SELEZIONARE PAESE</v>
      </c>
      <c r="E163" s="111">
        <v>3</v>
      </c>
      <c r="F163" s="112" t="s">
        <v>32</v>
      </c>
      <c r="G163" s="121" t="str">
        <f t="shared" si="28"/>
        <v>GENERICA</v>
      </c>
      <c r="H163" s="206"/>
      <c r="I163" s="206"/>
      <c r="J163" s="112" t="s">
        <v>38</v>
      </c>
      <c r="K163" s="112" t="s">
        <v>21</v>
      </c>
      <c r="L163" s="129">
        <f>IF(OR(D163="USA",D163="CANADA",D163="SVIZZERA",D163="CINA",D163="REGNO UNITO"),SUMIFS('MASSIMALI COMPLESSIVI'!C:C,'MASSIMALI COMPLESSIVI'!A:A,'1.DEG-INCOMING-TRASFERTE-SPED'!J163,'MASSIMALI COMPLESSIVI'!B:B,'1.DEG-INCOMING-TRASFERTE-SPED'!D163),30)</f>
        <v>30</v>
      </c>
      <c r="M163" s="210">
        <f t="shared" si="29"/>
        <v>30</v>
      </c>
      <c r="N163" s="81">
        <v>0</v>
      </c>
      <c r="O163" s="129">
        <f t="shared" ref="O163" si="30">M163*N163</f>
        <v>0</v>
      </c>
      <c r="P163" s="244" t="str">
        <f t="shared" si="19"/>
        <v>SELEZIONE MESE ATTIVITA'</v>
      </c>
      <c r="Q163" s="82"/>
      <c r="R163" s="81"/>
      <c r="S163" s="81"/>
      <c r="T163" s="215" t="s">
        <v>19</v>
      </c>
      <c r="V163" s="218"/>
    </row>
    <row r="164" spans="1:22" ht="45" customHeight="1">
      <c r="A164" s="103">
        <v>163</v>
      </c>
      <c r="B164" s="103" t="str">
        <f t="shared" si="12"/>
        <v>NO</v>
      </c>
      <c r="C164" s="103" t="str">
        <f t="shared" si="13"/>
        <v/>
      </c>
      <c r="D164" s="185" t="s">
        <v>18</v>
      </c>
      <c r="E164" s="113">
        <v>4</v>
      </c>
      <c r="F164" s="114" t="s">
        <v>32</v>
      </c>
      <c r="G164" s="120" t="str">
        <f t="shared" si="28"/>
        <v>GENERICA</v>
      </c>
      <c r="H164" s="207"/>
      <c r="I164" s="207"/>
      <c r="J164" s="114" t="s">
        <v>34</v>
      </c>
      <c r="K164" s="114" t="s">
        <v>39</v>
      </c>
      <c r="L164" s="130" t="str">
        <f>IF(OR(D164="USA",D164="CANADA",D164="SVIZZERA",D164="CINA",D164="REGNO UNITO"),SUMIFS('MASSIMALI COMPLESSIVI'!C:C,'MASSIMALI COMPLESSIVI'!A:A,'1.DEG-INCOMING-TRASFERTE-SPED'!J164,'MASSIMALI COMPLESSIVI'!B:B,'1.DEG-INCOMING-TRASFERTE-SPED'!D164),"")</f>
        <v/>
      </c>
      <c r="M164" s="230">
        <v>0</v>
      </c>
      <c r="N164" s="84">
        <v>0</v>
      </c>
      <c r="O164" s="130">
        <f>M164*N164</f>
        <v>0</v>
      </c>
      <c r="P164" s="227" t="s">
        <v>23</v>
      </c>
      <c r="Q164" s="86"/>
      <c r="R164" s="84"/>
      <c r="S164" s="84"/>
      <c r="T164" s="231" t="s">
        <v>19</v>
      </c>
      <c r="V164" s="218"/>
    </row>
    <row r="165" spans="1:22" ht="45" customHeight="1">
      <c r="A165" s="104">
        <v>164</v>
      </c>
      <c r="B165" s="103" t="str">
        <f t="shared" si="12"/>
        <v>NO</v>
      </c>
      <c r="C165" s="103" t="str">
        <f t="shared" si="13"/>
        <v/>
      </c>
      <c r="D165" s="247" t="str">
        <f>D164</f>
        <v>SELEZIONARE PAESE</v>
      </c>
      <c r="E165" s="167">
        <v>4</v>
      </c>
      <c r="F165" s="168" t="s">
        <v>32</v>
      </c>
      <c r="G165" s="103" t="s">
        <v>33</v>
      </c>
      <c r="H165" s="57"/>
      <c r="I165" s="57"/>
      <c r="J165" s="168" t="s">
        <v>35</v>
      </c>
      <c r="K165" s="168" t="s">
        <v>21</v>
      </c>
      <c r="L165" s="169"/>
      <c r="M165" s="173">
        <v>0</v>
      </c>
      <c r="N165" s="170">
        <v>0</v>
      </c>
      <c r="O165" s="169">
        <f>M165*N165</f>
        <v>0</v>
      </c>
      <c r="P165" s="243" t="str">
        <f t="shared" ref="P165" si="31">P164</f>
        <v>SELEZIONE MESE ATTIVITA'</v>
      </c>
      <c r="Q165" s="171"/>
      <c r="R165" s="170"/>
      <c r="S165" s="170"/>
      <c r="T165" s="216" t="s">
        <v>19</v>
      </c>
      <c r="V165" s="218"/>
    </row>
    <row r="166" spans="1:22" ht="45" customHeight="1">
      <c r="A166" s="103">
        <v>165</v>
      </c>
      <c r="B166" s="103" t="str">
        <f t="shared" si="12"/>
        <v>NO</v>
      </c>
      <c r="C166" s="103" t="str">
        <f t="shared" si="13"/>
        <v/>
      </c>
      <c r="D166" s="247" t="str">
        <f t="shared" ref="D166:D171" si="32">D165</f>
        <v>SELEZIONARE PAESE</v>
      </c>
      <c r="E166" s="167">
        <v>4</v>
      </c>
      <c r="F166" s="168" t="s">
        <v>32</v>
      </c>
      <c r="G166" s="103" t="s">
        <v>33</v>
      </c>
      <c r="H166" s="57"/>
      <c r="I166" s="57"/>
      <c r="J166" s="168" t="s">
        <v>35</v>
      </c>
      <c r="K166" s="168" t="s">
        <v>21</v>
      </c>
      <c r="L166" s="169"/>
      <c r="M166" s="173">
        <v>0</v>
      </c>
      <c r="N166" s="170">
        <v>0</v>
      </c>
      <c r="O166" s="169">
        <f t="shared" ref="O166:O168" si="33">M166*N166</f>
        <v>0</v>
      </c>
      <c r="P166" s="243" t="str">
        <f t="shared" si="19"/>
        <v>SELEZIONE MESE ATTIVITA'</v>
      </c>
      <c r="Q166" s="171"/>
      <c r="R166" s="170"/>
      <c r="S166" s="170"/>
      <c r="T166" s="216" t="s">
        <v>19</v>
      </c>
      <c r="V166" s="218"/>
    </row>
    <row r="167" spans="1:22" ht="45" customHeight="1">
      <c r="A167" s="104">
        <v>166</v>
      </c>
      <c r="B167" s="103" t="str">
        <f t="shared" si="12"/>
        <v>NO</v>
      </c>
      <c r="C167" s="103" t="str">
        <f t="shared" si="13"/>
        <v/>
      </c>
      <c r="D167" s="247" t="str">
        <f>D166</f>
        <v>SELEZIONARE PAESE</v>
      </c>
      <c r="E167" s="167">
        <v>4</v>
      </c>
      <c r="F167" s="168" t="s">
        <v>32</v>
      </c>
      <c r="G167" s="103" t="s">
        <v>33</v>
      </c>
      <c r="H167" s="57"/>
      <c r="I167" s="57"/>
      <c r="J167" s="168" t="s">
        <v>35</v>
      </c>
      <c r="K167" s="168" t="s">
        <v>21</v>
      </c>
      <c r="L167" s="169"/>
      <c r="M167" s="173">
        <v>0</v>
      </c>
      <c r="N167" s="170">
        <v>0</v>
      </c>
      <c r="O167" s="169">
        <f>M167*N167</f>
        <v>0</v>
      </c>
      <c r="P167" s="243" t="str">
        <f t="shared" si="19"/>
        <v>SELEZIONE MESE ATTIVITA'</v>
      </c>
      <c r="Q167" s="171"/>
      <c r="R167" s="170"/>
      <c r="S167" s="170"/>
      <c r="T167" s="216" t="s">
        <v>19</v>
      </c>
      <c r="V167" s="218"/>
    </row>
    <row r="168" spans="1:22" ht="45" customHeight="1">
      <c r="A168" s="103">
        <v>167</v>
      </c>
      <c r="B168" s="103" t="str">
        <f t="shared" si="12"/>
        <v>NO</v>
      </c>
      <c r="C168" s="103" t="str">
        <f t="shared" si="13"/>
        <v/>
      </c>
      <c r="D168" s="247" t="str">
        <f>D167</f>
        <v>SELEZIONARE PAESE</v>
      </c>
      <c r="E168" s="167">
        <v>4</v>
      </c>
      <c r="F168" s="168" t="s">
        <v>32</v>
      </c>
      <c r="G168" s="103" t="s">
        <v>33</v>
      </c>
      <c r="H168" s="57"/>
      <c r="I168" s="57"/>
      <c r="J168" s="168" t="s">
        <v>35</v>
      </c>
      <c r="K168" s="168" t="s">
        <v>21</v>
      </c>
      <c r="L168" s="169"/>
      <c r="M168" s="173">
        <v>0</v>
      </c>
      <c r="N168" s="170">
        <v>0</v>
      </c>
      <c r="O168" s="169">
        <f t="shared" si="33"/>
        <v>0</v>
      </c>
      <c r="P168" s="243" t="str">
        <f t="shared" si="19"/>
        <v>SELEZIONE MESE ATTIVITA'</v>
      </c>
      <c r="Q168" s="171"/>
      <c r="R168" s="170"/>
      <c r="S168" s="170"/>
      <c r="T168" s="216" t="s">
        <v>19</v>
      </c>
      <c r="V168" s="218"/>
    </row>
    <row r="169" spans="1:22" ht="45" customHeight="1">
      <c r="A169" s="104">
        <v>168</v>
      </c>
      <c r="B169" s="103" t="str">
        <f t="shared" si="12"/>
        <v>NO</v>
      </c>
      <c r="C169" s="103" t="str">
        <f t="shared" si="13"/>
        <v/>
      </c>
      <c r="D169" s="247" t="str">
        <f t="shared" si="32"/>
        <v>SELEZIONARE PAESE</v>
      </c>
      <c r="E169" s="167">
        <v>4</v>
      </c>
      <c r="F169" s="168" t="s">
        <v>32</v>
      </c>
      <c r="G169" s="103" t="s">
        <v>33</v>
      </c>
      <c r="H169" s="57"/>
      <c r="I169" s="57"/>
      <c r="J169" s="168" t="s">
        <v>35</v>
      </c>
      <c r="K169" s="168" t="s">
        <v>21</v>
      </c>
      <c r="L169" s="169"/>
      <c r="M169" s="173">
        <v>0</v>
      </c>
      <c r="N169" s="170">
        <v>0</v>
      </c>
      <c r="O169" s="169">
        <f>M169*N169</f>
        <v>0</v>
      </c>
      <c r="P169" s="243" t="str">
        <f t="shared" si="19"/>
        <v>SELEZIONE MESE ATTIVITA'</v>
      </c>
      <c r="Q169" s="171"/>
      <c r="R169" s="170"/>
      <c r="S169" s="170"/>
      <c r="T169" s="216" t="s">
        <v>19</v>
      </c>
      <c r="V169" s="218"/>
    </row>
    <row r="170" spans="1:22" ht="45" customHeight="1">
      <c r="A170" s="103">
        <v>169</v>
      </c>
      <c r="B170" s="103" t="str">
        <f t="shared" si="12"/>
        <v>NO</v>
      </c>
      <c r="C170" s="103" t="str">
        <f t="shared" si="13"/>
        <v/>
      </c>
      <c r="D170" s="247" t="str">
        <f t="shared" si="32"/>
        <v>SELEZIONARE PAESE</v>
      </c>
      <c r="E170" s="115">
        <v>4</v>
      </c>
      <c r="F170" s="116" t="s">
        <v>32</v>
      </c>
      <c r="G170" s="104" t="str">
        <f t="shared" ref="G170:G172" si="34">IF(J170="Spese di organizzazione videodegustazione/evento ONLINE","DIGITALE","GENERICA")</f>
        <v>GENERICA</v>
      </c>
      <c r="H170" s="62"/>
      <c r="I170" s="62"/>
      <c r="J170" s="116" t="s">
        <v>36</v>
      </c>
      <c r="K170" s="116" t="s">
        <v>21</v>
      </c>
      <c r="L170" s="126">
        <f>IF(OR(D170="USA",D170="CANADA",D170="SVIZZERA",D170="CINA",D170="REGNO UNITO"),SUMIFS('MASSIMALI COMPLESSIVI'!C:C,'MASSIMALI COMPLESSIVI'!A:A,'1.DEG-INCOMING-TRASFERTE-SPED'!J170,'MASSIMALI COMPLESSIVI'!B:B,'1.DEG-INCOMING-TRASFERTE-SPED'!D170),180)</f>
        <v>180</v>
      </c>
      <c r="M170" s="211">
        <f>L170</f>
        <v>180</v>
      </c>
      <c r="N170" s="88">
        <v>0</v>
      </c>
      <c r="O170" s="126">
        <f t="shared" ref="O170:O172" si="35">M170*N170</f>
        <v>0</v>
      </c>
      <c r="P170" s="243" t="str">
        <f t="shared" si="19"/>
        <v>SELEZIONE MESE ATTIVITA'</v>
      </c>
      <c r="Q170" s="89"/>
      <c r="R170" s="88"/>
      <c r="S170" s="88"/>
      <c r="T170" s="216" t="s">
        <v>19</v>
      </c>
      <c r="V170" s="218"/>
    </row>
    <row r="171" spans="1:22" ht="45" customHeight="1">
      <c r="A171" s="104">
        <v>170</v>
      </c>
      <c r="B171" s="103" t="str">
        <f t="shared" si="12"/>
        <v>NO</v>
      </c>
      <c r="C171" s="103" t="str">
        <f t="shared" si="13"/>
        <v/>
      </c>
      <c r="D171" s="247" t="str">
        <f t="shared" si="32"/>
        <v>SELEZIONARE PAESE</v>
      </c>
      <c r="E171" s="115">
        <v>4</v>
      </c>
      <c r="F171" s="116" t="s">
        <v>32</v>
      </c>
      <c r="G171" s="104" t="str">
        <f t="shared" si="34"/>
        <v>GENERICA</v>
      </c>
      <c r="H171" s="62"/>
      <c r="I171" s="62"/>
      <c r="J171" s="116" t="s">
        <v>37</v>
      </c>
      <c r="K171" s="116" t="s">
        <v>21</v>
      </c>
      <c r="L171" s="126">
        <f>IF(OR(D171="USA",D171="CANADA",D171="SVIZZERA",D171="CINA",D171="REGNO UNITO"),SUMIFS('MASSIMALI COMPLESSIVI'!C:C,'MASSIMALI COMPLESSIVI'!A:A,'1.DEG-INCOMING-TRASFERTE-SPED'!J171,'MASSIMALI COMPLESSIVI'!B:B,'1.DEG-INCOMING-TRASFERTE-SPED'!D171),60)</f>
        <v>60</v>
      </c>
      <c r="M171" s="211">
        <f t="shared" ref="M171:M172" si="36">L171</f>
        <v>60</v>
      </c>
      <c r="N171" s="88">
        <v>0</v>
      </c>
      <c r="O171" s="126">
        <f t="shared" si="35"/>
        <v>0</v>
      </c>
      <c r="P171" s="243" t="str">
        <f t="shared" si="19"/>
        <v>SELEZIONE MESE ATTIVITA'</v>
      </c>
      <c r="Q171" s="89"/>
      <c r="R171" s="88"/>
      <c r="S171" s="88"/>
      <c r="T171" s="216" t="s">
        <v>19</v>
      </c>
      <c r="V171" s="218"/>
    </row>
    <row r="172" spans="1:22" ht="45" customHeight="1" thickBot="1">
      <c r="A172" s="103">
        <v>171</v>
      </c>
      <c r="B172" s="103" t="str">
        <f t="shared" si="12"/>
        <v>NO</v>
      </c>
      <c r="C172" s="103" t="str">
        <f t="shared" si="13"/>
        <v/>
      </c>
      <c r="D172" s="248" t="str">
        <f>D171</f>
        <v>SELEZIONARE PAESE</v>
      </c>
      <c r="E172" s="117">
        <v>4</v>
      </c>
      <c r="F172" s="118" t="s">
        <v>32</v>
      </c>
      <c r="G172" s="121" t="str">
        <f t="shared" si="34"/>
        <v>GENERICA</v>
      </c>
      <c r="H172" s="206"/>
      <c r="I172" s="206"/>
      <c r="J172" s="118" t="s">
        <v>38</v>
      </c>
      <c r="K172" s="118" t="s">
        <v>21</v>
      </c>
      <c r="L172" s="131">
        <f>IF(OR(D172="USA",D172="CANADA",D172="SVIZZERA",D172="CINA",D172="REGNO UNITO"),SUMIFS('MASSIMALI COMPLESSIVI'!C:C,'MASSIMALI COMPLESSIVI'!A:A,'1.DEG-INCOMING-TRASFERTE-SPED'!J172,'MASSIMALI COMPLESSIVI'!B:B,'1.DEG-INCOMING-TRASFERTE-SPED'!D172),30)</f>
        <v>30</v>
      </c>
      <c r="M172" s="212">
        <f t="shared" si="36"/>
        <v>30</v>
      </c>
      <c r="N172" s="91">
        <v>0</v>
      </c>
      <c r="O172" s="131">
        <f t="shared" si="35"/>
        <v>0</v>
      </c>
      <c r="P172" s="244" t="str">
        <f t="shared" si="19"/>
        <v>SELEZIONE MESE ATTIVITA'</v>
      </c>
      <c r="Q172" s="92"/>
      <c r="R172" s="91"/>
      <c r="S172" s="91"/>
      <c r="T172" s="217" t="s">
        <v>19</v>
      </c>
      <c r="V172" s="218"/>
    </row>
    <row r="173" spans="1:22" ht="45" customHeight="1">
      <c r="A173" s="104">
        <v>172</v>
      </c>
      <c r="B173" s="103" t="str">
        <f t="shared" si="12"/>
        <v>NO</v>
      </c>
      <c r="C173" s="103" t="str">
        <f t="shared" si="13"/>
        <v/>
      </c>
      <c r="D173" s="185" t="s">
        <v>18</v>
      </c>
      <c r="E173" s="107">
        <v>5</v>
      </c>
      <c r="F173" s="108" t="s">
        <v>32</v>
      </c>
      <c r="G173" s="120" t="s">
        <v>33</v>
      </c>
      <c r="H173" s="207"/>
      <c r="I173" s="207"/>
      <c r="J173" s="108" t="s">
        <v>34</v>
      </c>
      <c r="K173" s="108" t="s">
        <v>21</v>
      </c>
      <c r="L173" s="127" t="str">
        <f>IF(OR(D173="USA",D173="CANADA",D173="SVIZZERA",D173="CINA",D173="REGNO UNITO"),SUMIFS('MASSIMALI COMPLESSIVI'!C:C,'MASSIMALI COMPLESSIVI'!A:A,'1.DEG-INCOMING-TRASFERTE-SPED'!J173,'MASSIMALI COMPLESSIVI'!B:B,'1.DEG-INCOMING-TRASFERTE-SPED'!D173),"")</f>
        <v/>
      </c>
      <c r="M173" s="189">
        <v>0</v>
      </c>
      <c r="N173" s="183">
        <v>0</v>
      </c>
      <c r="O173" s="184">
        <f>M173*N173</f>
        <v>0</v>
      </c>
      <c r="P173" s="227" t="s">
        <v>23</v>
      </c>
      <c r="Q173" s="74"/>
      <c r="R173" s="72"/>
      <c r="S173" s="72"/>
      <c r="T173" s="213" t="s">
        <v>19</v>
      </c>
      <c r="V173" s="218"/>
    </row>
    <row r="174" spans="1:22" ht="45" customHeight="1">
      <c r="A174" s="103">
        <v>173</v>
      </c>
      <c r="B174" s="103" t="str">
        <f t="shared" si="12"/>
        <v>NO</v>
      </c>
      <c r="C174" s="103" t="str">
        <f t="shared" si="13"/>
        <v/>
      </c>
      <c r="D174" s="247" t="str">
        <f>D173</f>
        <v>SELEZIONARE PAESE</v>
      </c>
      <c r="E174" s="175">
        <v>5</v>
      </c>
      <c r="F174" s="176" t="s">
        <v>32</v>
      </c>
      <c r="G174" s="103" t="s">
        <v>33</v>
      </c>
      <c r="H174" s="57"/>
      <c r="I174" s="57"/>
      <c r="J174" s="176" t="s">
        <v>35</v>
      </c>
      <c r="K174" s="176" t="s">
        <v>21</v>
      </c>
      <c r="L174" s="177"/>
      <c r="M174" s="196">
        <v>0</v>
      </c>
      <c r="N174" s="77">
        <v>0</v>
      </c>
      <c r="O174" s="128">
        <f t="shared" ref="O174:O179" si="37">M174*N174</f>
        <v>0</v>
      </c>
      <c r="P174" s="243" t="str">
        <f t="shared" ref="P174" si="38">P173</f>
        <v>SELEZIONE MESE ATTIVITA'</v>
      </c>
      <c r="Q174" s="179"/>
      <c r="R174" s="178"/>
      <c r="S174" s="178"/>
      <c r="T174" s="214" t="s">
        <v>19</v>
      </c>
      <c r="V174" s="218"/>
    </row>
    <row r="175" spans="1:22" ht="45" customHeight="1">
      <c r="A175" s="104">
        <v>174</v>
      </c>
      <c r="B175" s="103" t="str">
        <f t="shared" si="12"/>
        <v>NO</v>
      </c>
      <c r="C175" s="103" t="str">
        <f t="shared" si="13"/>
        <v/>
      </c>
      <c r="D175" s="247" t="str">
        <f t="shared" ref="D175:D180" si="39">D174</f>
        <v>SELEZIONARE PAESE</v>
      </c>
      <c r="E175" s="175">
        <v>5</v>
      </c>
      <c r="F175" s="176" t="s">
        <v>32</v>
      </c>
      <c r="G175" s="103" t="s">
        <v>33</v>
      </c>
      <c r="H175" s="57"/>
      <c r="I175" s="57"/>
      <c r="J175" s="176" t="s">
        <v>35</v>
      </c>
      <c r="K175" s="176" t="s">
        <v>21</v>
      </c>
      <c r="L175" s="177"/>
      <c r="M175" s="196">
        <v>0</v>
      </c>
      <c r="N175" s="77">
        <v>0</v>
      </c>
      <c r="O175" s="128">
        <f t="shared" si="37"/>
        <v>0</v>
      </c>
      <c r="P175" s="243" t="str">
        <f t="shared" si="19"/>
        <v>SELEZIONE MESE ATTIVITA'</v>
      </c>
      <c r="Q175" s="179"/>
      <c r="R175" s="178"/>
      <c r="S175" s="178"/>
      <c r="T175" s="214" t="s">
        <v>19</v>
      </c>
      <c r="V175" s="218"/>
    </row>
    <row r="176" spans="1:22" ht="45" customHeight="1">
      <c r="A176" s="103">
        <v>175</v>
      </c>
      <c r="B176" s="103" t="str">
        <f t="shared" si="12"/>
        <v>NO</v>
      </c>
      <c r="C176" s="103" t="str">
        <f t="shared" si="13"/>
        <v/>
      </c>
      <c r="D176" s="247" t="str">
        <f>D175</f>
        <v>SELEZIONARE PAESE</v>
      </c>
      <c r="E176" s="175">
        <v>5</v>
      </c>
      <c r="F176" s="176" t="s">
        <v>32</v>
      </c>
      <c r="G176" s="103" t="s">
        <v>33</v>
      </c>
      <c r="H176" s="57"/>
      <c r="I176" s="57"/>
      <c r="J176" s="176" t="s">
        <v>35</v>
      </c>
      <c r="K176" s="176" t="s">
        <v>21</v>
      </c>
      <c r="L176" s="177"/>
      <c r="M176" s="196">
        <v>0</v>
      </c>
      <c r="N176" s="77">
        <v>0</v>
      </c>
      <c r="O176" s="128">
        <f t="shared" si="37"/>
        <v>0</v>
      </c>
      <c r="P176" s="243" t="str">
        <f t="shared" si="19"/>
        <v>SELEZIONE MESE ATTIVITA'</v>
      </c>
      <c r="Q176" s="179"/>
      <c r="R176" s="178"/>
      <c r="S176" s="178"/>
      <c r="T176" s="214" t="s">
        <v>19</v>
      </c>
      <c r="V176" s="218"/>
    </row>
    <row r="177" spans="1:22" ht="45" customHeight="1">
      <c r="A177" s="104">
        <v>176</v>
      </c>
      <c r="B177" s="103" t="str">
        <f t="shared" si="12"/>
        <v>NO</v>
      </c>
      <c r="C177" s="103" t="str">
        <f t="shared" si="13"/>
        <v/>
      </c>
      <c r="D177" s="247" t="str">
        <f>D176</f>
        <v>SELEZIONARE PAESE</v>
      </c>
      <c r="E177" s="175">
        <v>5</v>
      </c>
      <c r="F177" s="176" t="s">
        <v>32</v>
      </c>
      <c r="G177" s="103" t="s">
        <v>33</v>
      </c>
      <c r="H177" s="57"/>
      <c r="I177" s="57"/>
      <c r="J177" s="176" t="s">
        <v>35</v>
      </c>
      <c r="K177" s="176" t="s">
        <v>21</v>
      </c>
      <c r="L177" s="177"/>
      <c r="M177" s="196">
        <v>0</v>
      </c>
      <c r="N177" s="77">
        <v>0</v>
      </c>
      <c r="O177" s="128">
        <f t="shared" si="37"/>
        <v>0</v>
      </c>
      <c r="P177" s="243" t="str">
        <f t="shared" si="19"/>
        <v>SELEZIONE MESE ATTIVITA'</v>
      </c>
      <c r="Q177" s="179"/>
      <c r="R177" s="178"/>
      <c r="S177" s="178"/>
      <c r="T177" s="214" t="s">
        <v>19</v>
      </c>
      <c r="V177" s="218"/>
    </row>
    <row r="178" spans="1:22" ht="45" customHeight="1">
      <c r="A178" s="103">
        <v>177</v>
      </c>
      <c r="B178" s="103" t="str">
        <f t="shared" si="12"/>
        <v>NO</v>
      </c>
      <c r="C178" s="103" t="str">
        <f t="shared" si="13"/>
        <v/>
      </c>
      <c r="D178" s="247" t="str">
        <f t="shared" si="39"/>
        <v>SELEZIONARE PAESE</v>
      </c>
      <c r="E178" s="175">
        <v>5</v>
      </c>
      <c r="F178" s="176" t="s">
        <v>32</v>
      </c>
      <c r="G178" s="103" t="s">
        <v>33</v>
      </c>
      <c r="H178" s="57"/>
      <c r="I178" s="57"/>
      <c r="J178" s="176" t="s">
        <v>35</v>
      </c>
      <c r="K178" s="176" t="s">
        <v>21</v>
      </c>
      <c r="L178" s="177"/>
      <c r="M178" s="196">
        <v>0</v>
      </c>
      <c r="N178" s="77">
        <v>0</v>
      </c>
      <c r="O178" s="128">
        <f t="shared" si="37"/>
        <v>0</v>
      </c>
      <c r="P178" s="243" t="str">
        <f t="shared" si="19"/>
        <v>SELEZIONE MESE ATTIVITA'</v>
      </c>
      <c r="Q178" s="179"/>
      <c r="R178" s="178"/>
      <c r="S178" s="178"/>
      <c r="T178" s="214" t="s">
        <v>19</v>
      </c>
      <c r="V178" s="218"/>
    </row>
    <row r="179" spans="1:22" ht="45" customHeight="1">
      <c r="A179" s="104">
        <v>178</v>
      </c>
      <c r="B179" s="103" t="str">
        <f t="shared" si="12"/>
        <v>NO</v>
      </c>
      <c r="C179" s="103" t="str">
        <f t="shared" si="13"/>
        <v/>
      </c>
      <c r="D179" s="247" t="str">
        <f t="shared" si="39"/>
        <v>SELEZIONARE PAESE</v>
      </c>
      <c r="E179" s="109">
        <v>5</v>
      </c>
      <c r="F179" s="110" t="s">
        <v>32</v>
      </c>
      <c r="G179" s="104" t="str">
        <f t="shared" ref="G179:G182" si="40">IF(J179="Spese di organizzazione videodegustazione/evento ONLINE","DIGITALE","GENERICA")</f>
        <v>GENERICA</v>
      </c>
      <c r="H179" s="62"/>
      <c r="I179" s="62"/>
      <c r="J179" s="110" t="s">
        <v>36</v>
      </c>
      <c r="K179" s="110" t="s">
        <v>21</v>
      </c>
      <c r="L179" s="128">
        <f>IF(OR(D179="USA",D179="CANADA",D179="SVIZZERA",D179="CINA",D179="REGNO UNITO"),SUMIFS('MASSIMALI COMPLESSIVI'!C:C,'MASSIMALI COMPLESSIVI'!A:A,'1.DEG-INCOMING-TRASFERTE-SPED'!J179,'MASSIMALI COMPLESSIVI'!B:B,'1.DEG-INCOMING-TRASFERTE-SPED'!D179),180)</f>
        <v>180</v>
      </c>
      <c r="M179" s="209">
        <f>L179</f>
        <v>180</v>
      </c>
      <c r="N179" s="77">
        <v>0</v>
      </c>
      <c r="O179" s="128">
        <f t="shared" si="37"/>
        <v>0</v>
      </c>
      <c r="P179" s="243" t="str">
        <f t="shared" si="19"/>
        <v>SELEZIONE MESE ATTIVITA'</v>
      </c>
      <c r="Q179" s="78"/>
      <c r="R179" s="77"/>
      <c r="S179" s="77"/>
      <c r="T179" s="214" t="s">
        <v>19</v>
      </c>
      <c r="V179" s="218"/>
    </row>
    <row r="180" spans="1:22" ht="45" customHeight="1">
      <c r="A180" s="103">
        <v>179</v>
      </c>
      <c r="B180" s="103" t="str">
        <f t="shared" si="12"/>
        <v>NO</v>
      </c>
      <c r="C180" s="103" t="str">
        <f t="shared" si="13"/>
        <v/>
      </c>
      <c r="D180" s="247" t="str">
        <f t="shared" si="39"/>
        <v>SELEZIONARE PAESE</v>
      </c>
      <c r="E180" s="109">
        <v>5</v>
      </c>
      <c r="F180" s="110" t="s">
        <v>32</v>
      </c>
      <c r="G180" s="104" t="str">
        <f t="shared" si="40"/>
        <v>GENERICA</v>
      </c>
      <c r="H180" s="62"/>
      <c r="I180" s="62"/>
      <c r="J180" s="110" t="s">
        <v>37</v>
      </c>
      <c r="K180" s="110" t="s">
        <v>21</v>
      </c>
      <c r="L180" s="128">
        <f>IF(OR(D180="USA",D180="CANADA",D180="SVIZZERA",D180="CINA",D180="REGNO UNITO"),SUMIFS('MASSIMALI COMPLESSIVI'!C:C,'MASSIMALI COMPLESSIVI'!A:A,'1.DEG-INCOMING-TRASFERTE-SPED'!J180,'MASSIMALI COMPLESSIVI'!B:B,'1.DEG-INCOMING-TRASFERTE-SPED'!D180),60)</f>
        <v>60</v>
      </c>
      <c r="M180" s="209">
        <f t="shared" ref="M180:M181" si="41">L180</f>
        <v>60</v>
      </c>
      <c r="N180" s="77">
        <v>0</v>
      </c>
      <c r="O180" s="128">
        <f>M180*N180</f>
        <v>0</v>
      </c>
      <c r="P180" s="243" t="str">
        <f t="shared" si="19"/>
        <v>SELEZIONE MESE ATTIVITA'</v>
      </c>
      <c r="Q180" s="78"/>
      <c r="R180" s="77"/>
      <c r="S180" s="77"/>
      <c r="T180" s="214" t="s">
        <v>19</v>
      </c>
      <c r="V180" s="218"/>
    </row>
    <row r="181" spans="1:22" ht="45" customHeight="1" thickBot="1">
      <c r="A181" s="104">
        <v>180</v>
      </c>
      <c r="B181" s="103" t="str">
        <f t="shared" si="12"/>
        <v>NO</v>
      </c>
      <c r="C181" s="103" t="str">
        <f t="shared" si="13"/>
        <v/>
      </c>
      <c r="D181" s="248" t="str">
        <f>D180</f>
        <v>SELEZIONARE PAESE</v>
      </c>
      <c r="E181" s="111">
        <v>5</v>
      </c>
      <c r="F181" s="112" t="s">
        <v>32</v>
      </c>
      <c r="G181" s="121" t="str">
        <f t="shared" si="40"/>
        <v>GENERICA</v>
      </c>
      <c r="H181" s="206"/>
      <c r="I181" s="206"/>
      <c r="J181" s="112" t="s">
        <v>38</v>
      </c>
      <c r="K181" s="112" t="s">
        <v>21</v>
      </c>
      <c r="L181" s="129">
        <f>IF(OR(D181="USA",D181="CANADA",D181="SVIZZERA",D181="CINA",D181="REGNO UNITO"),SUMIFS('MASSIMALI COMPLESSIVI'!C:C,'MASSIMALI COMPLESSIVI'!A:A,'1.DEG-INCOMING-TRASFERTE-SPED'!J181,'MASSIMALI COMPLESSIVI'!B:B,'1.DEG-INCOMING-TRASFERTE-SPED'!D181),30)</f>
        <v>30</v>
      </c>
      <c r="M181" s="210">
        <f t="shared" si="41"/>
        <v>30</v>
      </c>
      <c r="N181" s="81">
        <v>0</v>
      </c>
      <c r="O181" s="129">
        <f t="shared" ref="O181" si="42">M181*N181</f>
        <v>0</v>
      </c>
      <c r="P181" s="244" t="str">
        <f t="shared" si="19"/>
        <v>SELEZIONE MESE ATTIVITA'</v>
      </c>
      <c r="Q181" s="82"/>
      <c r="R181" s="81"/>
      <c r="S181" s="81"/>
      <c r="T181" s="215" t="s">
        <v>19</v>
      </c>
      <c r="V181" s="218"/>
    </row>
    <row r="182" spans="1:22" ht="45" customHeight="1">
      <c r="A182" s="103">
        <v>181</v>
      </c>
      <c r="B182" s="103" t="str">
        <f t="shared" si="12"/>
        <v>NO</v>
      </c>
      <c r="C182" s="103" t="str">
        <f t="shared" si="13"/>
        <v/>
      </c>
      <c r="D182" s="185" t="s">
        <v>18</v>
      </c>
      <c r="E182" s="113">
        <v>6</v>
      </c>
      <c r="F182" s="114" t="s">
        <v>32</v>
      </c>
      <c r="G182" s="120" t="str">
        <f t="shared" si="40"/>
        <v>GENERICA</v>
      </c>
      <c r="H182" s="207"/>
      <c r="I182" s="207"/>
      <c r="J182" s="114" t="s">
        <v>34</v>
      </c>
      <c r="K182" s="114" t="s">
        <v>39</v>
      </c>
      <c r="L182" s="130" t="str">
        <f>IF(OR(D182="USA",D182="CANADA",D182="SVIZZERA",D182="CINA",D182="REGNO UNITO"),SUMIFS('MASSIMALI COMPLESSIVI'!C:C,'MASSIMALI COMPLESSIVI'!A:A,'1.DEG-INCOMING-TRASFERTE-SPED'!J182,'MASSIMALI COMPLESSIVI'!B:B,'1.DEG-INCOMING-TRASFERTE-SPED'!D182),"")</f>
        <v/>
      </c>
      <c r="M182" s="230">
        <v>0</v>
      </c>
      <c r="N182" s="84">
        <v>0</v>
      </c>
      <c r="O182" s="130">
        <f>M182*N182</f>
        <v>0</v>
      </c>
      <c r="P182" s="227" t="s">
        <v>23</v>
      </c>
      <c r="Q182" s="86"/>
      <c r="R182" s="84"/>
      <c r="S182" s="84"/>
      <c r="T182" s="231" t="s">
        <v>19</v>
      </c>
      <c r="V182" s="218"/>
    </row>
    <row r="183" spans="1:22" ht="45" customHeight="1">
      <c r="A183" s="104">
        <v>182</v>
      </c>
      <c r="B183" s="103" t="str">
        <f t="shared" si="12"/>
        <v>NO</v>
      </c>
      <c r="C183" s="103" t="str">
        <f t="shared" si="13"/>
        <v/>
      </c>
      <c r="D183" s="247" t="str">
        <f>D182</f>
        <v>SELEZIONARE PAESE</v>
      </c>
      <c r="E183" s="167">
        <v>6</v>
      </c>
      <c r="F183" s="168" t="s">
        <v>32</v>
      </c>
      <c r="G183" s="103" t="s">
        <v>33</v>
      </c>
      <c r="H183" s="57"/>
      <c r="I183" s="57"/>
      <c r="J183" s="168" t="s">
        <v>35</v>
      </c>
      <c r="K183" s="168" t="s">
        <v>21</v>
      </c>
      <c r="L183" s="169"/>
      <c r="M183" s="173">
        <v>0</v>
      </c>
      <c r="N183" s="170">
        <v>0</v>
      </c>
      <c r="O183" s="169">
        <f>M183*N183</f>
        <v>0</v>
      </c>
      <c r="P183" s="243" t="str">
        <f t="shared" ref="P183" si="43">P182</f>
        <v>SELEZIONE MESE ATTIVITA'</v>
      </c>
      <c r="Q183" s="171"/>
      <c r="R183" s="170"/>
      <c r="S183" s="170"/>
      <c r="T183" s="216" t="s">
        <v>19</v>
      </c>
      <c r="V183" s="218"/>
    </row>
    <row r="184" spans="1:22" ht="45" customHeight="1">
      <c r="A184" s="103">
        <v>183</v>
      </c>
      <c r="B184" s="103" t="str">
        <f t="shared" si="12"/>
        <v>NO</v>
      </c>
      <c r="C184" s="103" t="str">
        <f t="shared" si="13"/>
        <v/>
      </c>
      <c r="D184" s="247" t="str">
        <f t="shared" ref="D184:D189" si="44">D183</f>
        <v>SELEZIONARE PAESE</v>
      </c>
      <c r="E184" s="167">
        <v>6</v>
      </c>
      <c r="F184" s="168" t="s">
        <v>32</v>
      </c>
      <c r="G184" s="103" t="s">
        <v>33</v>
      </c>
      <c r="H184" s="57"/>
      <c r="I184" s="57"/>
      <c r="J184" s="168" t="s">
        <v>35</v>
      </c>
      <c r="K184" s="168" t="s">
        <v>21</v>
      </c>
      <c r="L184" s="169"/>
      <c r="M184" s="173">
        <v>0</v>
      </c>
      <c r="N184" s="170">
        <v>0</v>
      </c>
      <c r="O184" s="169">
        <f t="shared" ref="O184:O186" si="45">M184*N184</f>
        <v>0</v>
      </c>
      <c r="P184" s="243" t="str">
        <f t="shared" si="19"/>
        <v>SELEZIONE MESE ATTIVITA'</v>
      </c>
      <c r="Q184" s="171"/>
      <c r="R184" s="170"/>
      <c r="S184" s="170"/>
      <c r="T184" s="216" t="s">
        <v>19</v>
      </c>
      <c r="V184" s="218"/>
    </row>
    <row r="185" spans="1:22" ht="45" customHeight="1">
      <c r="A185" s="104">
        <v>184</v>
      </c>
      <c r="B185" s="103" t="str">
        <f t="shared" si="12"/>
        <v>NO</v>
      </c>
      <c r="C185" s="103" t="str">
        <f t="shared" si="13"/>
        <v/>
      </c>
      <c r="D185" s="247" t="str">
        <f>D184</f>
        <v>SELEZIONARE PAESE</v>
      </c>
      <c r="E185" s="167">
        <v>6</v>
      </c>
      <c r="F185" s="168" t="s">
        <v>32</v>
      </c>
      <c r="G185" s="103" t="s">
        <v>33</v>
      </c>
      <c r="H185" s="57"/>
      <c r="I185" s="57"/>
      <c r="J185" s="168" t="s">
        <v>35</v>
      </c>
      <c r="K185" s="168" t="s">
        <v>21</v>
      </c>
      <c r="L185" s="169"/>
      <c r="M185" s="173">
        <v>0</v>
      </c>
      <c r="N185" s="170">
        <v>0</v>
      </c>
      <c r="O185" s="169">
        <f t="shared" si="45"/>
        <v>0</v>
      </c>
      <c r="P185" s="243" t="str">
        <f t="shared" si="19"/>
        <v>SELEZIONE MESE ATTIVITA'</v>
      </c>
      <c r="Q185" s="171"/>
      <c r="R185" s="170"/>
      <c r="S185" s="170"/>
      <c r="T185" s="216" t="s">
        <v>19</v>
      </c>
      <c r="V185" s="218"/>
    </row>
    <row r="186" spans="1:22" ht="45" customHeight="1">
      <c r="A186" s="103">
        <v>185</v>
      </c>
      <c r="B186" s="103" t="str">
        <f t="shared" si="12"/>
        <v>NO</v>
      </c>
      <c r="C186" s="103" t="str">
        <f t="shared" si="13"/>
        <v/>
      </c>
      <c r="D186" s="247" t="str">
        <f>D185</f>
        <v>SELEZIONARE PAESE</v>
      </c>
      <c r="E186" s="167">
        <v>6</v>
      </c>
      <c r="F186" s="168" t="s">
        <v>32</v>
      </c>
      <c r="G186" s="103" t="s">
        <v>33</v>
      </c>
      <c r="H186" s="57"/>
      <c r="I186" s="57"/>
      <c r="J186" s="168" t="s">
        <v>35</v>
      </c>
      <c r="K186" s="168" t="s">
        <v>21</v>
      </c>
      <c r="L186" s="169"/>
      <c r="M186" s="173">
        <v>0</v>
      </c>
      <c r="N186" s="170">
        <v>0</v>
      </c>
      <c r="O186" s="169">
        <f t="shared" si="45"/>
        <v>0</v>
      </c>
      <c r="P186" s="243" t="str">
        <f t="shared" si="19"/>
        <v>SELEZIONE MESE ATTIVITA'</v>
      </c>
      <c r="Q186" s="171"/>
      <c r="R186" s="170"/>
      <c r="S186" s="170"/>
      <c r="T186" s="216" t="s">
        <v>19</v>
      </c>
      <c r="V186" s="218"/>
    </row>
    <row r="187" spans="1:22" ht="45" customHeight="1">
      <c r="A187" s="104">
        <v>186</v>
      </c>
      <c r="B187" s="103" t="str">
        <f t="shared" si="12"/>
        <v>NO</v>
      </c>
      <c r="C187" s="103" t="str">
        <f t="shared" si="13"/>
        <v/>
      </c>
      <c r="D187" s="247" t="str">
        <f t="shared" si="44"/>
        <v>SELEZIONARE PAESE</v>
      </c>
      <c r="E187" s="167">
        <v>6</v>
      </c>
      <c r="F187" s="168" t="s">
        <v>32</v>
      </c>
      <c r="G187" s="103" t="s">
        <v>33</v>
      </c>
      <c r="H187" s="57"/>
      <c r="I187" s="57"/>
      <c r="J187" s="168" t="s">
        <v>35</v>
      </c>
      <c r="K187" s="168" t="s">
        <v>21</v>
      </c>
      <c r="L187" s="169"/>
      <c r="M187" s="173">
        <v>0</v>
      </c>
      <c r="N187" s="170">
        <v>0</v>
      </c>
      <c r="O187" s="169">
        <f>M187*N187</f>
        <v>0</v>
      </c>
      <c r="P187" s="243" t="str">
        <f t="shared" si="19"/>
        <v>SELEZIONE MESE ATTIVITA'</v>
      </c>
      <c r="Q187" s="171"/>
      <c r="R187" s="170"/>
      <c r="S187" s="170"/>
      <c r="T187" s="216" t="s">
        <v>19</v>
      </c>
      <c r="V187" s="218"/>
    </row>
    <row r="188" spans="1:22" ht="45" customHeight="1">
      <c r="A188" s="103">
        <v>187</v>
      </c>
      <c r="B188" s="103" t="str">
        <f t="shared" si="12"/>
        <v>NO</v>
      </c>
      <c r="C188" s="103" t="str">
        <f t="shared" si="13"/>
        <v/>
      </c>
      <c r="D188" s="247" t="str">
        <f t="shared" si="44"/>
        <v>SELEZIONARE PAESE</v>
      </c>
      <c r="E188" s="115">
        <v>6</v>
      </c>
      <c r="F188" s="116" t="s">
        <v>32</v>
      </c>
      <c r="G188" s="104" t="str">
        <f t="shared" ref="G188:G190" si="46">IF(J188="Spese di organizzazione videodegustazione/evento ONLINE","DIGITALE","GENERICA")</f>
        <v>GENERICA</v>
      </c>
      <c r="H188" s="62"/>
      <c r="I188" s="62"/>
      <c r="J188" s="116" t="s">
        <v>36</v>
      </c>
      <c r="K188" s="116" t="s">
        <v>21</v>
      </c>
      <c r="L188" s="126">
        <f>IF(OR(D188="USA",D188="CANADA",D188="SVIZZERA",D188="CINA",D188="REGNO UNITO"),SUMIFS('MASSIMALI COMPLESSIVI'!C:C,'MASSIMALI COMPLESSIVI'!A:A,'1.DEG-INCOMING-TRASFERTE-SPED'!J188,'MASSIMALI COMPLESSIVI'!B:B,'1.DEG-INCOMING-TRASFERTE-SPED'!D188),180)</f>
        <v>180</v>
      </c>
      <c r="M188" s="211">
        <f>L188</f>
        <v>180</v>
      </c>
      <c r="N188" s="88">
        <v>0</v>
      </c>
      <c r="O188" s="126">
        <f t="shared" ref="O188:O190" si="47">M188*N188</f>
        <v>0</v>
      </c>
      <c r="P188" s="243" t="str">
        <f t="shared" si="19"/>
        <v>SELEZIONE MESE ATTIVITA'</v>
      </c>
      <c r="Q188" s="89"/>
      <c r="R188" s="88"/>
      <c r="S188" s="88"/>
      <c r="T188" s="216" t="s">
        <v>19</v>
      </c>
      <c r="V188" s="218"/>
    </row>
    <row r="189" spans="1:22" ht="45" customHeight="1">
      <c r="A189" s="104">
        <v>188</v>
      </c>
      <c r="B189" s="103" t="str">
        <f t="shared" si="12"/>
        <v>NO</v>
      </c>
      <c r="C189" s="103" t="str">
        <f t="shared" si="13"/>
        <v/>
      </c>
      <c r="D189" s="247" t="str">
        <f t="shared" si="44"/>
        <v>SELEZIONARE PAESE</v>
      </c>
      <c r="E189" s="115">
        <v>6</v>
      </c>
      <c r="F189" s="116" t="s">
        <v>32</v>
      </c>
      <c r="G189" s="104" t="str">
        <f t="shared" si="46"/>
        <v>GENERICA</v>
      </c>
      <c r="H189" s="62"/>
      <c r="I189" s="62"/>
      <c r="J189" s="116" t="s">
        <v>37</v>
      </c>
      <c r="K189" s="116" t="s">
        <v>21</v>
      </c>
      <c r="L189" s="126">
        <f>IF(OR(D189="USA",D189="CANADA",D189="SVIZZERA",D189="CINA",D189="REGNO UNITO"),SUMIFS('MASSIMALI COMPLESSIVI'!C:C,'MASSIMALI COMPLESSIVI'!A:A,'1.DEG-INCOMING-TRASFERTE-SPED'!J189,'MASSIMALI COMPLESSIVI'!B:B,'1.DEG-INCOMING-TRASFERTE-SPED'!D189),60)</f>
        <v>60</v>
      </c>
      <c r="M189" s="211">
        <f t="shared" ref="M189:M190" si="48">L189</f>
        <v>60</v>
      </c>
      <c r="N189" s="88">
        <v>0</v>
      </c>
      <c r="O189" s="126">
        <f t="shared" si="47"/>
        <v>0</v>
      </c>
      <c r="P189" s="243" t="str">
        <f t="shared" si="19"/>
        <v>SELEZIONE MESE ATTIVITA'</v>
      </c>
      <c r="Q189" s="89"/>
      <c r="R189" s="88"/>
      <c r="S189" s="88"/>
      <c r="T189" s="216" t="s">
        <v>19</v>
      </c>
      <c r="V189" s="218"/>
    </row>
    <row r="190" spans="1:22" ht="45" customHeight="1" thickBot="1">
      <c r="A190" s="103">
        <v>189</v>
      </c>
      <c r="B190" s="103" t="str">
        <f t="shared" si="12"/>
        <v>NO</v>
      </c>
      <c r="C190" s="103" t="str">
        <f t="shared" si="13"/>
        <v/>
      </c>
      <c r="D190" s="248" t="str">
        <f>D189</f>
        <v>SELEZIONARE PAESE</v>
      </c>
      <c r="E190" s="117">
        <v>6</v>
      </c>
      <c r="F190" s="118" t="s">
        <v>32</v>
      </c>
      <c r="G190" s="121" t="str">
        <f t="shared" si="46"/>
        <v>GENERICA</v>
      </c>
      <c r="H190" s="206"/>
      <c r="I190" s="206"/>
      <c r="J190" s="118" t="s">
        <v>38</v>
      </c>
      <c r="K190" s="118" t="s">
        <v>21</v>
      </c>
      <c r="L190" s="131">
        <f>IF(OR(D190="USA",D190="CANADA",D190="SVIZZERA",D190="CINA",D190="REGNO UNITO"),SUMIFS('MASSIMALI COMPLESSIVI'!C:C,'MASSIMALI COMPLESSIVI'!A:A,'1.DEG-INCOMING-TRASFERTE-SPED'!J190,'MASSIMALI COMPLESSIVI'!B:B,'1.DEG-INCOMING-TRASFERTE-SPED'!D190),30)</f>
        <v>30</v>
      </c>
      <c r="M190" s="212">
        <f t="shared" si="48"/>
        <v>30</v>
      </c>
      <c r="N190" s="91">
        <v>0</v>
      </c>
      <c r="O190" s="131">
        <f t="shared" si="47"/>
        <v>0</v>
      </c>
      <c r="P190" s="244" t="str">
        <f t="shared" si="19"/>
        <v>SELEZIONE MESE ATTIVITA'</v>
      </c>
      <c r="Q190" s="92"/>
      <c r="R190" s="91"/>
      <c r="S190" s="91"/>
      <c r="T190" s="217" t="s">
        <v>19</v>
      </c>
      <c r="V190" s="218"/>
    </row>
    <row r="191" spans="1:22" ht="45" customHeight="1">
      <c r="A191" s="104">
        <v>190</v>
      </c>
      <c r="B191" s="103" t="str">
        <f t="shared" si="12"/>
        <v>NO</v>
      </c>
      <c r="C191" s="103" t="str">
        <f t="shared" si="13"/>
        <v/>
      </c>
      <c r="D191" s="185" t="s">
        <v>18</v>
      </c>
      <c r="E191" s="107">
        <v>7</v>
      </c>
      <c r="F191" s="108" t="s">
        <v>32</v>
      </c>
      <c r="G191" s="120" t="s">
        <v>33</v>
      </c>
      <c r="H191" s="207"/>
      <c r="I191" s="207"/>
      <c r="J191" s="108" t="s">
        <v>34</v>
      </c>
      <c r="K191" s="108" t="s">
        <v>21</v>
      </c>
      <c r="L191" s="127" t="str">
        <f>IF(OR(D191="USA",D191="CANADA",D191="SVIZZERA",D191="CINA",D191="REGNO UNITO"),SUMIFS('MASSIMALI COMPLESSIVI'!C:C,'MASSIMALI COMPLESSIVI'!A:A,'1.DEG-INCOMING-TRASFERTE-SPED'!J191,'MASSIMALI COMPLESSIVI'!B:B,'1.DEG-INCOMING-TRASFERTE-SPED'!D191),"")</f>
        <v/>
      </c>
      <c r="M191" s="189">
        <v>0</v>
      </c>
      <c r="N191" s="183">
        <v>0</v>
      </c>
      <c r="O191" s="184">
        <f>M191*N191</f>
        <v>0</v>
      </c>
      <c r="P191" s="227" t="s">
        <v>23</v>
      </c>
      <c r="Q191" s="74"/>
      <c r="R191" s="72"/>
      <c r="S191" s="72"/>
      <c r="T191" s="213" t="s">
        <v>19</v>
      </c>
      <c r="V191" s="218"/>
    </row>
    <row r="192" spans="1:22" ht="45" customHeight="1">
      <c r="A192" s="103">
        <v>191</v>
      </c>
      <c r="B192" s="103" t="str">
        <f t="shared" si="12"/>
        <v>NO</v>
      </c>
      <c r="C192" s="103" t="str">
        <f t="shared" si="13"/>
        <v/>
      </c>
      <c r="D192" s="247" t="str">
        <f>D191</f>
        <v>SELEZIONARE PAESE</v>
      </c>
      <c r="E192" s="175">
        <v>7</v>
      </c>
      <c r="F192" s="176" t="s">
        <v>32</v>
      </c>
      <c r="G192" s="103" t="s">
        <v>33</v>
      </c>
      <c r="H192" s="57"/>
      <c r="I192" s="57"/>
      <c r="J192" s="176" t="s">
        <v>35</v>
      </c>
      <c r="K192" s="176" t="s">
        <v>21</v>
      </c>
      <c r="L192" s="177"/>
      <c r="M192" s="196">
        <v>0</v>
      </c>
      <c r="N192" s="77">
        <v>0</v>
      </c>
      <c r="O192" s="128">
        <f t="shared" ref="O192:O197" si="49">M192*N192</f>
        <v>0</v>
      </c>
      <c r="P192" s="243" t="str">
        <f t="shared" ref="P192" si="50">P191</f>
        <v>SELEZIONE MESE ATTIVITA'</v>
      </c>
      <c r="Q192" s="179"/>
      <c r="R192" s="178"/>
      <c r="S192" s="178"/>
      <c r="T192" s="214" t="s">
        <v>19</v>
      </c>
      <c r="V192" s="218"/>
    </row>
    <row r="193" spans="1:22" ht="45" customHeight="1">
      <c r="A193" s="104">
        <v>192</v>
      </c>
      <c r="B193" s="103" t="str">
        <f t="shared" si="12"/>
        <v>NO</v>
      </c>
      <c r="C193" s="103" t="str">
        <f t="shared" si="13"/>
        <v/>
      </c>
      <c r="D193" s="247" t="str">
        <f t="shared" ref="D193:D198" si="51">D192</f>
        <v>SELEZIONARE PAESE</v>
      </c>
      <c r="E193" s="175">
        <v>7</v>
      </c>
      <c r="F193" s="176" t="s">
        <v>32</v>
      </c>
      <c r="G193" s="103" t="s">
        <v>33</v>
      </c>
      <c r="H193" s="57"/>
      <c r="I193" s="57"/>
      <c r="J193" s="176" t="s">
        <v>35</v>
      </c>
      <c r="K193" s="176" t="s">
        <v>21</v>
      </c>
      <c r="L193" s="177"/>
      <c r="M193" s="196">
        <v>0</v>
      </c>
      <c r="N193" s="77">
        <v>0</v>
      </c>
      <c r="O193" s="128">
        <f t="shared" si="49"/>
        <v>0</v>
      </c>
      <c r="P193" s="243" t="str">
        <f t="shared" si="19"/>
        <v>SELEZIONE MESE ATTIVITA'</v>
      </c>
      <c r="Q193" s="179"/>
      <c r="R193" s="178"/>
      <c r="S193" s="178"/>
      <c r="T193" s="214" t="s">
        <v>19</v>
      </c>
      <c r="V193" s="218"/>
    </row>
    <row r="194" spans="1:22" ht="45" customHeight="1">
      <c r="A194" s="103">
        <v>193</v>
      </c>
      <c r="B194" s="103" t="str">
        <f t="shared" si="12"/>
        <v>NO</v>
      </c>
      <c r="C194" s="103" t="str">
        <f t="shared" si="13"/>
        <v/>
      </c>
      <c r="D194" s="247" t="str">
        <f>D193</f>
        <v>SELEZIONARE PAESE</v>
      </c>
      <c r="E194" s="175">
        <v>7</v>
      </c>
      <c r="F194" s="176" t="s">
        <v>32</v>
      </c>
      <c r="G194" s="103" t="s">
        <v>33</v>
      </c>
      <c r="H194" s="57"/>
      <c r="I194" s="57"/>
      <c r="J194" s="176" t="s">
        <v>35</v>
      </c>
      <c r="K194" s="176" t="s">
        <v>21</v>
      </c>
      <c r="L194" s="177"/>
      <c r="M194" s="196">
        <v>0</v>
      </c>
      <c r="N194" s="77">
        <v>0</v>
      </c>
      <c r="O194" s="128">
        <f t="shared" si="49"/>
        <v>0</v>
      </c>
      <c r="P194" s="243" t="str">
        <f t="shared" si="19"/>
        <v>SELEZIONE MESE ATTIVITA'</v>
      </c>
      <c r="Q194" s="179"/>
      <c r="R194" s="178"/>
      <c r="S194" s="178"/>
      <c r="T194" s="214" t="s">
        <v>19</v>
      </c>
      <c r="V194" s="218"/>
    </row>
    <row r="195" spans="1:22" ht="45" customHeight="1">
      <c r="A195" s="104">
        <v>194</v>
      </c>
      <c r="B195" s="103" t="str">
        <f t="shared" ref="B195:B258" si="52">IF(OR(D195="VIETNAM",D195="THAILANDIA (EX SIAM)",D195="TAIWAN",D195="SRI LANKA",D195="SINGAPORE",D195="REPUBBLICA DELL'INDIA",D195="NEPAL",D195="MYANMAR (EX BIRMANIA)",D195="MAURITIUS",D195="MALESIA",D195="MALDIVE",D195="LAOS",D195="INDONESIA",D195="FILIPPINE",D195="CAMBOGIA",D195="NORVEGIA",D195="COREA DEL SUD",D195="CINA",D195="BRASILE",D195="AUSTRALIA",D195="QATAR",D195="EMIRATI ARABI UNITI",),"SI","NO")</f>
        <v>NO</v>
      </c>
      <c r="C195" s="103" t="str">
        <f t="shared" ref="C195:C258" si="53">IF(OR(D195="VIETNAM",D195="THAILANDIA (EX SIAM)",D195="TAIWAN",D195="SRI LANKA",D195="SINGAPORE",D195="REPUBBLICA DELL'INDIA",D195="NEPAL",D195="MYANMAR (EX BIRMANIA)",D195="MAURITIUS",D195="MALESIA",D195="MALDIVE",D195="LAOS",D195="INDONESIA",D195="FILIPPINE",D195="CAMBOGIA"),"Area Sud Est Asiatico e Arcipelaghi Oceano indiano","")</f>
        <v/>
      </c>
      <c r="D195" s="247" t="str">
        <f>D194</f>
        <v>SELEZIONARE PAESE</v>
      </c>
      <c r="E195" s="175">
        <v>7</v>
      </c>
      <c r="F195" s="176" t="s">
        <v>32</v>
      </c>
      <c r="G195" s="103" t="s">
        <v>33</v>
      </c>
      <c r="H195" s="57"/>
      <c r="I195" s="57"/>
      <c r="J195" s="176" t="s">
        <v>35</v>
      </c>
      <c r="K195" s="176" t="s">
        <v>21</v>
      </c>
      <c r="L195" s="177"/>
      <c r="M195" s="196">
        <v>0</v>
      </c>
      <c r="N195" s="77">
        <v>0</v>
      </c>
      <c r="O195" s="128">
        <f t="shared" si="49"/>
        <v>0</v>
      </c>
      <c r="P195" s="243" t="str">
        <f t="shared" si="19"/>
        <v>SELEZIONE MESE ATTIVITA'</v>
      </c>
      <c r="Q195" s="179"/>
      <c r="R195" s="178"/>
      <c r="S195" s="178"/>
      <c r="T195" s="214" t="s">
        <v>19</v>
      </c>
      <c r="V195" s="218"/>
    </row>
    <row r="196" spans="1:22" ht="45" customHeight="1">
      <c r="A196" s="103">
        <v>195</v>
      </c>
      <c r="B196" s="103" t="str">
        <f t="shared" si="52"/>
        <v>NO</v>
      </c>
      <c r="C196" s="103" t="str">
        <f t="shared" si="53"/>
        <v/>
      </c>
      <c r="D196" s="247" t="str">
        <f t="shared" si="51"/>
        <v>SELEZIONARE PAESE</v>
      </c>
      <c r="E196" s="175">
        <v>7</v>
      </c>
      <c r="F196" s="176" t="s">
        <v>32</v>
      </c>
      <c r="G196" s="103" t="s">
        <v>33</v>
      </c>
      <c r="H196" s="57"/>
      <c r="I196" s="57"/>
      <c r="J196" s="176" t="s">
        <v>35</v>
      </c>
      <c r="K196" s="176" t="s">
        <v>21</v>
      </c>
      <c r="L196" s="177"/>
      <c r="M196" s="196">
        <v>0</v>
      </c>
      <c r="N196" s="77">
        <v>0</v>
      </c>
      <c r="O196" s="128">
        <f t="shared" si="49"/>
        <v>0</v>
      </c>
      <c r="P196" s="243" t="str">
        <f t="shared" si="19"/>
        <v>SELEZIONE MESE ATTIVITA'</v>
      </c>
      <c r="Q196" s="179"/>
      <c r="R196" s="178"/>
      <c r="S196" s="178"/>
      <c r="T196" s="214" t="s">
        <v>19</v>
      </c>
      <c r="V196" s="218"/>
    </row>
    <row r="197" spans="1:22" ht="45" customHeight="1">
      <c r="A197" s="104">
        <v>196</v>
      </c>
      <c r="B197" s="103" t="str">
        <f t="shared" si="52"/>
        <v>NO</v>
      </c>
      <c r="C197" s="103" t="str">
        <f t="shared" si="53"/>
        <v/>
      </c>
      <c r="D197" s="247" t="str">
        <f t="shared" si="51"/>
        <v>SELEZIONARE PAESE</v>
      </c>
      <c r="E197" s="109">
        <v>7</v>
      </c>
      <c r="F197" s="110" t="s">
        <v>32</v>
      </c>
      <c r="G197" s="104" t="str">
        <f t="shared" ref="G197:G200" si="54">IF(J197="Spese di organizzazione videodegustazione/evento ONLINE","DIGITALE","GENERICA")</f>
        <v>GENERICA</v>
      </c>
      <c r="H197" s="62"/>
      <c r="I197" s="62"/>
      <c r="J197" s="110" t="s">
        <v>36</v>
      </c>
      <c r="K197" s="110" t="s">
        <v>21</v>
      </c>
      <c r="L197" s="128">
        <f>IF(OR(D197="USA",D197="CANADA",D197="SVIZZERA",D197="CINA",D197="REGNO UNITO"),SUMIFS('MASSIMALI COMPLESSIVI'!C:C,'MASSIMALI COMPLESSIVI'!A:A,'1.DEG-INCOMING-TRASFERTE-SPED'!J197,'MASSIMALI COMPLESSIVI'!B:B,'1.DEG-INCOMING-TRASFERTE-SPED'!D197),180)</f>
        <v>180</v>
      </c>
      <c r="M197" s="209">
        <f>L197</f>
        <v>180</v>
      </c>
      <c r="N197" s="77">
        <v>0</v>
      </c>
      <c r="O197" s="128">
        <f t="shared" si="49"/>
        <v>0</v>
      </c>
      <c r="P197" s="243" t="str">
        <f t="shared" si="19"/>
        <v>SELEZIONE MESE ATTIVITA'</v>
      </c>
      <c r="Q197" s="78"/>
      <c r="R197" s="77"/>
      <c r="S197" s="77"/>
      <c r="T197" s="214" t="s">
        <v>19</v>
      </c>
      <c r="V197" s="218"/>
    </row>
    <row r="198" spans="1:22" ht="45" customHeight="1">
      <c r="A198" s="103">
        <v>197</v>
      </c>
      <c r="B198" s="103" t="str">
        <f t="shared" si="52"/>
        <v>NO</v>
      </c>
      <c r="C198" s="103" t="str">
        <f t="shared" si="53"/>
        <v/>
      </c>
      <c r="D198" s="247" t="str">
        <f t="shared" si="51"/>
        <v>SELEZIONARE PAESE</v>
      </c>
      <c r="E198" s="109">
        <v>7</v>
      </c>
      <c r="F198" s="110" t="s">
        <v>32</v>
      </c>
      <c r="G198" s="104" t="str">
        <f t="shared" si="54"/>
        <v>GENERICA</v>
      </c>
      <c r="H198" s="62"/>
      <c r="I198" s="62"/>
      <c r="J198" s="110" t="s">
        <v>37</v>
      </c>
      <c r="K198" s="110" t="s">
        <v>21</v>
      </c>
      <c r="L198" s="128">
        <f>IF(OR(D198="USA",D198="CANADA",D198="SVIZZERA",D198="CINA",D198="REGNO UNITO"),SUMIFS('MASSIMALI COMPLESSIVI'!C:C,'MASSIMALI COMPLESSIVI'!A:A,'1.DEG-INCOMING-TRASFERTE-SPED'!J198,'MASSIMALI COMPLESSIVI'!B:B,'1.DEG-INCOMING-TRASFERTE-SPED'!D198),60)</f>
        <v>60</v>
      </c>
      <c r="M198" s="209">
        <f t="shared" ref="M198:M199" si="55">L198</f>
        <v>60</v>
      </c>
      <c r="N198" s="77">
        <v>0</v>
      </c>
      <c r="O198" s="128">
        <f>M198*N198</f>
        <v>0</v>
      </c>
      <c r="P198" s="243" t="str">
        <f t="shared" si="19"/>
        <v>SELEZIONE MESE ATTIVITA'</v>
      </c>
      <c r="Q198" s="78"/>
      <c r="R198" s="77"/>
      <c r="S198" s="77"/>
      <c r="T198" s="214" t="s">
        <v>19</v>
      </c>
      <c r="V198" s="218"/>
    </row>
    <row r="199" spans="1:22" ht="45" customHeight="1" thickBot="1">
      <c r="A199" s="104">
        <v>198</v>
      </c>
      <c r="B199" s="103" t="str">
        <f t="shared" si="52"/>
        <v>NO</v>
      </c>
      <c r="C199" s="103" t="str">
        <f t="shared" si="53"/>
        <v/>
      </c>
      <c r="D199" s="248" t="str">
        <f>D198</f>
        <v>SELEZIONARE PAESE</v>
      </c>
      <c r="E199" s="111">
        <v>7</v>
      </c>
      <c r="F199" s="112" t="s">
        <v>32</v>
      </c>
      <c r="G199" s="121" t="str">
        <f t="shared" si="54"/>
        <v>GENERICA</v>
      </c>
      <c r="H199" s="206"/>
      <c r="I199" s="206"/>
      <c r="J199" s="112" t="s">
        <v>38</v>
      </c>
      <c r="K199" s="112" t="s">
        <v>21</v>
      </c>
      <c r="L199" s="129">
        <f>IF(OR(D199="USA",D199="CANADA",D199="SVIZZERA",D199="CINA",D199="REGNO UNITO"),SUMIFS('MASSIMALI COMPLESSIVI'!C:C,'MASSIMALI COMPLESSIVI'!A:A,'1.DEG-INCOMING-TRASFERTE-SPED'!J199,'MASSIMALI COMPLESSIVI'!B:B,'1.DEG-INCOMING-TRASFERTE-SPED'!D199),30)</f>
        <v>30</v>
      </c>
      <c r="M199" s="210">
        <f t="shared" si="55"/>
        <v>30</v>
      </c>
      <c r="N199" s="81">
        <v>0</v>
      </c>
      <c r="O199" s="129">
        <f t="shared" ref="O199" si="56">M199*N199</f>
        <v>0</v>
      </c>
      <c r="P199" s="244" t="str">
        <f t="shared" si="19"/>
        <v>SELEZIONE MESE ATTIVITA'</v>
      </c>
      <c r="Q199" s="82"/>
      <c r="R199" s="81"/>
      <c r="S199" s="81"/>
      <c r="T199" s="215" t="s">
        <v>19</v>
      </c>
      <c r="V199" s="218"/>
    </row>
    <row r="200" spans="1:22" ht="45" customHeight="1">
      <c r="A200" s="103">
        <v>199</v>
      </c>
      <c r="B200" s="103" t="str">
        <f t="shared" si="52"/>
        <v>NO</v>
      </c>
      <c r="C200" s="103" t="str">
        <f t="shared" si="53"/>
        <v/>
      </c>
      <c r="D200" s="185" t="s">
        <v>18</v>
      </c>
      <c r="E200" s="113">
        <v>8</v>
      </c>
      <c r="F200" s="114" t="s">
        <v>32</v>
      </c>
      <c r="G200" s="120" t="str">
        <f t="shared" si="54"/>
        <v>GENERICA</v>
      </c>
      <c r="H200" s="207"/>
      <c r="I200" s="207"/>
      <c r="J200" s="114" t="s">
        <v>34</v>
      </c>
      <c r="K200" s="114" t="s">
        <v>39</v>
      </c>
      <c r="L200" s="130" t="str">
        <f>IF(OR(D200="USA",D200="CANADA",D200="SVIZZERA",D200="CINA",D200="REGNO UNITO"),SUMIFS('MASSIMALI COMPLESSIVI'!C:C,'MASSIMALI COMPLESSIVI'!A:A,'1.DEG-INCOMING-TRASFERTE-SPED'!J200,'MASSIMALI COMPLESSIVI'!B:B,'1.DEG-INCOMING-TRASFERTE-SPED'!D200),"")</f>
        <v/>
      </c>
      <c r="M200" s="230">
        <v>0</v>
      </c>
      <c r="N200" s="84">
        <v>0</v>
      </c>
      <c r="O200" s="130">
        <f>M200*N200</f>
        <v>0</v>
      </c>
      <c r="P200" s="227" t="s">
        <v>23</v>
      </c>
      <c r="Q200" s="86"/>
      <c r="R200" s="84"/>
      <c r="S200" s="84"/>
      <c r="T200" s="231" t="s">
        <v>19</v>
      </c>
      <c r="V200" s="218"/>
    </row>
    <row r="201" spans="1:22" ht="45" customHeight="1">
      <c r="A201" s="104">
        <v>200</v>
      </c>
      <c r="B201" s="103" t="str">
        <f t="shared" si="52"/>
        <v>NO</v>
      </c>
      <c r="C201" s="103" t="str">
        <f t="shared" si="53"/>
        <v/>
      </c>
      <c r="D201" s="247" t="str">
        <f>D200</f>
        <v>SELEZIONARE PAESE</v>
      </c>
      <c r="E201" s="167">
        <v>8</v>
      </c>
      <c r="F201" s="168" t="s">
        <v>32</v>
      </c>
      <c r="G201" s="103" t="s">
        <v>33</v>
      </c>
      <c r="H201" s="57"/>
      <c r="I201" s="57"/>
      <c r="J201" s="168" t="s">
        <v>35</v>
      </c>
      <c r="K201" s="168" t="s">
        <v>21</v>
      </c>
      <c r="L201" s="169"/>
      <c r="M201" s="173">
        <v>0</v>
      </c>
      <c r="N201" s="170">
        <v>0</v>
      </c>
      <c r="O201" s="169">
        <f>M201*N201</f>
        <v>0</v>
      </c>
      <c r="P201" s="243" t="str">
        <f t="shared" ref="P201" si="57">P200</f>
        <v>SELEZIONE MESE ATTIVITA'</v>
      </c>
      <c r="Q201" s="171"/>
      <c r="R201" s="170"/>
      <c r="S201" s="170"/>
      <c r="T201" s="216" t="s">
        <v>19</v>
      </c>
      <c r="V201" s="218"/>
    </row>
    <row r="202" spans="1:22" ht="45" customHeight="1">
      <c r="A202" s="103">
        <v>201</v>
      </c>
      <c r="B202" s="103" t="str">
        <f t="shared" si="52"/>
        <v>NO</v>
      </c>
      <c r="C202" s="103" t="str">
        <f t="shared" si="53"/>
        <v/>
      </c>
      <c r="D202" s="247" t="str">
        <f t="shared" ref="D202:D207" si="58">D201</f>
        <v>SELEZIONARE PAESE</v>
      </c>
      <c r="E202" s="167">
        <v>8</v>
      </c>
      <c r="F202" s="168" t="s">
        <v>32</v>
      </c>
      <c r="G202" s="103" t="s">
        <v>33</v>
      </c>
      <c r="H202" s="57"/>
      <c r="I202" s="57"/>
      <c r="J202" s="168" t="s">
        <v>35</v>
      </c>
      <c r="K202" s="168" t="s">
        <v>21</v>
      </c>
      <c r="L202" s="169"/>
      <c r="M202" s="173">
        <v>0</v>
      </c>
      <c r="N202" s="170">
        <v>0</v>
      </c>
      <c r="O202" s="169">
        <f t="shared" ref="O202:O204" si="59">M202*N202</f>
        <v>0</v>
      </c>
      <c r="P202" s="243" t="str">
        <f t="shared" si="19"/>
        <v>SELEZIONE MESE ATTIVITA'</v>
      </c>
      <c r="Q202" s="171"/>
      <c r="R202" s="170"/>
      <c r="S202" s="170"/>
      <c r="T202" s="216" t="s">
        <v>19</v>
      </c>
      <c r="V202" s="218"/>
    </row>
    <row r="203" spans="1:22" ht="45" customHeight="1">
      <c r="A203" s="104">
        <v>202</v>
      </c>
      <c r="B203" s="103" t="str">
        <f t="shared" si="52"/>
        <v>NO</v>
      </c>
      <c r="C203" s="103" t="str">
        <f t="shared" si="53"/>
        <v/>
      </c>
      <c r="D203" s="247" t="str">
        <f>D202</f>
        <v>SELEZIONARE PAESE</v>
      </c>
      <c r="E203" s="167">
        <v>8</v>
      </c>
      <c r="F203" s="168" t="s">
        <v>32</v>
      </c>
      <c r="G203" s="103" t="s">
        <v>33</v>
      </c>
      <c r="H203" s="57"/>
      <c r="I203" s="57"/>
      <c r="J203" s="168" t="s">
        <v>35</v>
      </c>
      <c r="K203" s="168" t="s">
        <v>21</v>
      </c>
      <c r="L203" s="169"/>
      <c r="M203" s="173">
        <v>0</v>
      </c>
      <c r="N203" s="170">
        <v>0</v>
      </c>
      <c r="O203" s="169">
        <f t="shared" si="59"/>
        <v>0</v>
      </c>
      <c r="P203" s="243" t="str">
        <f t="shared" si="19"/>
        <v>SELEZIONE MESE ATTIVITA'</v>
      </c>
      <c r="Q203" s="171"/>
      <c r="R203" s="170"/>
      <c r="S203" s="170"/>
      <c r="T203" s="216" t="s">
        <v>19</v>
      </c>
      <c r="V203" s="218"/>
    </row>
    <row r="204" spans="1:22" ht="45" customHeight="1">
      <c r="A204" s="103">
        <v>203</v>
      </c>
      <c r="B204" s="103" t="str">
        <f t="shared" si="52"/>
        <v>NO</v>
      </c>
      <c r="C204" s="103" t="str">
        <f t="shared" si="53"/>
        <v/>
      </c>
      <c r="D204" s="247" t="str">
        <f>D203</f>
        <v>SELEZIONARE PAESE</v>
      </c>
      <c r="E204" s="167">
        <v>8</v>
      </c>
      <c r="F204" s="168" t="s">
        <v>32</v>
      </c>
      <c r="G204" s="103" t="s">
        <v>33</v>
      </c>
      <c r="H204" s="57"/>
      <c r="I204" s="57"/>
      <c r="J204" s="168" t="s">
        <v>35</v>
      </c>
      <c r="K204" s="168" t="s">
        <v>21</v>
      </c>
      <c r="L204" s="169"/>
      <c r="M204" s="173">
        <v>0</v>
      </c>
      <c r="N204" s="170">
        <v>0</v>
      </c>
      <c r="O204" s="169">
        <f t="shared" si="59"/>
        <v>0</v>
      </c>
      <c r="P204" s="243" t="str">
        <f t="shared" si="19"/>
        <v>SELEZIONE MESE ATTIVITA'</v>
      </c>
      <c r="Q204" s="171"/>
      <c r="R204" s="170"/>
      <c r="S204" s="170"/>
      <c r="T204" s="216" t="s">
        <v>19</v>
      </c>
      <c r="V204" s="218"/>
    </row>
    <row r="205" spans="1:22" ht="45" customHeight="1">
      <c r="A205" s="104">
        <v>204</v>
      </c>
      <c r="B205" s="103" t="str">
        <f t="shared" si="52"/>
        <v>NO</v>
      </c>
      <c r="C205" s="103" t="str">
        <f t="shared" si="53"/>
        <v/>
      </c>
      <c r="D205" s="247" t="str">
        <f t="shared" si="58"/>
        <v>SELEZIONARE PAESE</v>
      </c>
      <c r="E205" s="167">
        <v>8</v>
      </c>
      <c r="F205" s="168" t="s">
        <v>32</v>
      </c>
      <c r="G205" s="103" t="s">
        <v>33</v>
      </c>
      <c r="H205" s="57"/>
      <c r="I205" s="57"/>
      <c r="J205" s="168" t="s">
        <v>35</v>
      </c>
      <c r="K205" s="168" t="s">
        <v>21</v>
      </c>
      <c r="L205" s="169"/>
      <c r="M205" s="173">
        <v>0</v>
      </c>
      <c r="N205" s="170">
        <v>0</v>
      </c>
      <c r="O205" s="169">
        <f>M205*N205</f>
        <v>0</v>
      </c>
      <c r="P205" s="243" t="str">
        <f t="shared" si="19"/>
        <v>SELEZIONE MESE ATTIVITA'</v>
      </c>
      <c r="Q205" s="171"/>
      <c r="R205" s="170"/>
      <c r="S205" s="170"/>
      <c r="T205" s="216" t="s">
        <v>19</v>
      </c>
      <c r="V205" s="218"/>
    </row>
    <row r="206" spans="1:22" ht="45" customHeight="1">
      <c r="A206" s="103">
        <v>205</v>
      </c>
      <c r="B206" s="103" t="str">
        <f t="shared" si="52"/>
        <v>NO</v>
      </c>
      <c r="C206" s="103" t="str">
        <f t="shared" si="53"/>
        <v/>
      </c>
      <c r="D206" s="247" t="str">
        <f t="shared" si="58"/>
        <v>SELEZIONARE PAESE</v>
      </c>
      <c r="E206" s="115">
        <v>8</v>
      </c>
      <c r="F206" s="116" t="s">
        <v>32</v>
      </c>
      <c r="G206" s="104" t="str">
        <f t="shared" ref="G206:G208" si="60">IF(J206="Spese di organizzazione videodegustazione/evento ONLINE","DIGITALE","GENERICA")</f>
        <v>GENERICA</v>
      </c>
      <c r="H206" s="62"/>
      <c r="I206" s="62"/>
      <c r="J206" s="116" t="s">
        <v>36</v>
      </c>
      <c r="K206" s="116" t="s">
        <v>21</v>
      </c>
      <c r="L206" s="126">
        <f>IF(OR(D206="USA",D206="CANADA",D206="SVIZZERA",D206="CINA",D206="REGNO UNITO"),SUMIFS('MASSIMALI COMPLESSIVI'!C:C,'MASSIMALI COMPLESSIVI'!A:A,'1.DEG-INCOMING-TRASFERTE-SPED'!J206,'MASSIMALI COMPLESSIVI'!B:B,'1.DEG-INCOMING-TRASFERTE-SPED'!D206),180)</f>
        <v>180</v>
      </c>
      <c r="M206" s="211">
        <f>L206</f>
        <v>180</v>
      </c>
      <c r="N206" s="88">
        <v>0</v>
      </c>
      <c r="O206" s="126">
        <f t="shared" ref="O206:O208" si="61">M206*N206</f>
        <v>0</v>
      </c>
      <c r="P206" s="243" t="str">
        <f t="shared" si="19"/>
        <v>SELEZIONE MESE ATTIVITA'</v>
      </c>
      <c r="Q206" s="89"/>
      <c r="R206" s="88"/>
      <c r="S206" s="88"/>
      <c r="T206" s="216" t="s">
        <v>19</v>
      </c>
      <c r="V206" s="218"/>
    </row>
    <row r="207" spans="1:22" ht="45" customHeight="1">
      <c r="A207" s="104">
        <v>206</v>
      </c>
      <c r="B207" s="103" t="str">
        <f t="shared" si="52"/>
        <v>NO</v>
      </c>
      <c r="C207" s="103" t="str">
        <f t="shared" si="53"/>
        <v/>
      </c>
      <c r="D207" s="247" t="str">
        <f t="shared" si="58"/>
        <v>SELEZIONARE PAESE</v>
      </c>
      <c r="E207" s="115">
        <v>8</v>
      </c>
      <c r="F207" s="116" t="s">
        <v>32</v>
      </c>
      <c r="G207" s="104" t="str">
        <f t="shared" si="60"/>
        <v>GENERICA</v>
      </c>
      <c r="H207" s="62"/>
      <c r="I207" s="62"/>
      <c r="J207" s="116" t="s">
        <v>37</v>
      </c>
      <c r="K207" s="116" t="s">
        <v>21</v>
      </c>
      <c r="L207" s="126">
        <f>IF(OR(D207="USA",D207="CANADA",D207="SVIZZERA",D207="CINA",D207="REGNO UNITO"),SUMIFS('MASSIMALI COMPLESSIVI'!C:C,'MASSIMALI COMPLESSIVI'!A:A,'1.DEG-INCOMING-TRASFERTE-SPED'!J207,'MASSIMALI COMPLESSIVI'!B:B,'1.DEG-INCOMING-TRASFERTE-SPED'!D207),60)</f>
        <v>60</v>
      </c>
      <c r="M207" s="211">
        <f t="shared" ref="M207:M208" si="62">L207</f>
        <v>60</v>
      </c>
      <c r="N207" s="88">
        <v>0</v>
      </c>
      <c r="O207" s="126">
        <f t="shared" si="61"/>
        <v>0</v>
      </c>
      <c r="P207" s="243" t="str">
        <f t="shared" si="19"/>
        <v>SELEZIONE MESE ATTIVITA'</v>
      </c>
      <c r="Q207" s="89"/>
      <c r="R207" s="88"/>
      <c r="S207" s="88"/>
      <c r="T207" s="216" t="s">
        <v>19</v>
      </c>
      <c r="V207" s="218"/>
    </row>
    <row r="208" spans="1:22" ht="45" customHeight="1" thickBot="1">
      <c r="A208" s="103">
        <v>207</v>
      </c>
      <c r="B208" s="103" t="str">
        <f t="shared" si="52"/>
        <v>NO</v>
      </c>
      <c r="C208" s="103" t="str">
        <f t="shared" si="53"/>
        <v/>
      </c>
      <c r="D208" s="248" t="str">
        <f>D207</f>
        <v>SELEZIONARE PAESE</v>
      </c>
      <c r="E208" s="117">
        <v>8</v>
      </c>
      <c r="F208" s="118" t="s">
        <v>32</v>
      </c>
      <c r="G208" s="121" t="str">
        <f t="shared" si="60"/>
        <v>GENERICA</v>
      </c>
      <c r="H208" s="206"/>
      <c r="I208" s="206"/>
      <c r="J208" s="118" t="s">
        <v>38</v>
      </c>
      <c r="K208" s="118" t="s">
        <v>21</v>
      </c>
      <c r="L208" s="131">
        <f>IF(OR(D208="USA",D208="CANADA",D208="SVIZZERA",D208="CINA",D208="REGNO UNITO"),SUMIFS('MASSIMALI COMPLESSIVI'!C:C,'MASSIMALI COMPLESSIVI'!A:A,'1.DEG-INCOMING-TRASFERTE-SPED'!J208,'MASSIMALI COMPLESSIVI'!B:B,'1.DEG-INCOMING-TRASFERTE-SPED'!D208),30)</f>
        <v>30</v>
      </c>
      <c r="M208" s="212">
        <f t="shared" si="62"/>
        <v>30</v>
      </c>
      <c r="N208" s="91">
        <v>0</v>
      </c>
      <c r="O208" s="131">
        <f t="shared" si="61"/>
        <v>0</v>
      </c>
      <c r="P208" s="244" t="str">
        <f t="shared" si="19"/>
        <v>SELEZIONE MESE ATTIVITA'</v>
      </c>
      <c r="Q208" s="92"/>
      <c r="R208" s="91"/>
      <c r="S208" s="91"/>
      <c r="T208" s="217" t="s">
        <v>19</v>
      </c>
      <c r="V208" s="218"/>
    </row>
    <row r="209" spans="1:22" ht="45" customHeight="1">
      <c r="A209" s="104">
        <v>208</v>
      </c>
      <c r="B209" s="103" t="str">
        <f t="shared" si="52"/>
        <v>NO</v>
      </c>
      <c r="C209" s="103" t="str">
        <f t="shared" si="53"/>
        <v/>
      </c>
      <c r="D209" s="185" t="s">
        <v>18</v>
      </c>
      <c r="E209" s="107">
        <v>9</v>
      </c>
      <c r="F209" s="108" t="s">
        <v>32</v>
      </c>
      <c r="G209" s="120" t="s">
        <v>33</v>
      </c>
      <c r="H209" s="207"/>
      <c r="I209" s="207"/>
      <c r="J209" s="108" t="s">
        <v>34</v>
      </c>
      <c r="K209" s="108" t="s">
        <v>21</v>
      </c>
      <c r="L209" s="127" t="str">
        <f>IF(OR(D209="USA",D209="CANADA",D209="SVIZZERA",D209="CINA",D209="REGNO UNITO"),SUMIFS('MASSIMALI COMPLESSIVI'!C:C,'MASSIMALI COMPLESSIVI'!A:A,'1.DEG-INCOMING-TRASFERTE-SPED'!J209,'MASSIMALI COMPLESSIVI'!B:B,'1.DEG-INCOMING-TRASFERTE-SPED'!D209),"")</f>
        <v/>
      </c>
      <c r="M209" s="189">
        <v>0</v>
      </c>
      <c r="N209" s="183">
        <v>0</v>
      </c>
      <c r="O209" s="184">
        <f>M209*N209</f>
        <v>0</v>
      </c>
      <c r="P209" s="227" t="s">
        <v>23</v>
      </c>
      <c r="Q209" s="74"/>
      <c r="R209" s="72"/>
      <c r="S209" s="72"/>
      <c r="T209" s="213" t="s">
        <v>19</v>
      </c>
      <c r="V209" s="218"/>
    </row>
    <row r="210" spans="1:22" ht="45" customHeight="1">
      <c r="A210" s="103">
        <v>209</v>
      </c>
      <c r="B210" s="103" t="str">
        <f t="shared" si="52"/>
        <v>NO</v>
      </c>
      <c r="C210" s="103" t="str">
        <f t="shared" si="53"/>
        <v/>
      </c>
      <c r="D210" s="247" t="str">
        <f>D209</f>
        <v>SELEZIONARE PAESE</v>
      </c>
      <c r="E210" s="175">
        <v>9</v>
      </c>
      <c r="F210" s="176" t="s">
        <v>32</v>
      </c>
      <c r="G210" s="103" t="s">
        <v>33</v>
      </c>
      <c r="H210" s="57"/>
      <c r="I210" s="57"/>
      <c r="J210" s="176" t="s">
        <v>35</v>
      </c>
      <c r="K210" s="176" t="s">
        <v>21</v>
      </c>
      <c r="L210" s="177"/>
      <c r="M210" s="196">
        <v>0</v>
      </c>
      <c r="N210" s="77">
        <v>0</v>
      </c>
      <c r="O210" s="128">
        <f t="shared" ref="O210:O215" si="63">M210*N210</f>
        <v>0</v>
      </c>
      <c r="P210" s="243" t="str">
        <f t="shared" ref="P210:P271" si="64">P209</f>
        <v>SELEZIONE MESE ATTIVITA'</v>
      </c>
      <c r="Q210" s="179"/>
      <c r="R210" s="178"/>
      <c r="S210" s="178"/>
      <c r="T210" s="214" t="s">
        <v>19</v>
      </c>
      <c r="V210" s="218"/>
    </row>
    <row r="211" spans="1:22" ht="45" customHeight="1">
      <c r="A211" s="104">
        <v>210</v>
      </c>
      <c r="B211" s="103" t="str">
        <f t="shared" si="52"/>
        <v>NO</v>
      </c>
      <c r="C211" s="103" t="str">
        <f t="shared" si="53"/>
        <v/>
      </c>
      <c r="D211" s="247" t="str">
        <f t="shared" ref="D211:D216" si="65">D210</f>
        <v>SELEZIONARE PAESE</v>
      </c>
      <c r="E211" s="175">
        <v>9</v>
      </c>
      <c r="F211" s="176" t="s">
        <v>32</v>
      </c>
      <c r="G211" s="103" t="s">
        <v>33</v>
      </c>
      <c r="H211" s="57"/>
      <c r="I211" s="57"/>
      <c r="J211" s="176" t="s">
        <v>35</v>
      </c>
      <c r="K211" s="176" t="s">
        <v>21</v>
      </c>
      <c r="L211" s="177"/>
      <c r="M211" s="196">
        <v>0</v>
      </c>
      <c r="N211" s="77">
        <v>0</v>
      </c>
      <c r="O211" s="128">
        <f t="shared" si="63"/>
        <v>0</v>
      </c>
      <c r="P211" s="243" t="str">
        <f t="shared" si="64"/>
        <v>SELEZIONE MESE ATTIVITA'</v>
      </c>
      <c r="Q211" s="179"/>
      <c r="R211" s="178"/>
      <c r="S211" s="178"/>
      <c r="T211" s="214" t="s">
        <v>19</v>
      </c>
      <c r="V211" s="218"/>
    </row>
    <row r="212" spans="1:22" ht="45" customHeight="1">
      <c r="A212" s="103">
        <v>211</v>
      </c>
      <c r="B212" s="103" t="str">
        <f t="shared" si="52"/>
        <v>NO</v>
      </c>
      <c r="C212" s="103" t="str">
        <f t="shared" si="53"/>
        <v/>
      </c>
      <c r="D212" s="247" t="str">
        <f>D211</f>
        <v>SELEZIONARE PAESE</v>
      </c>
      <c r="E212" s="175">
        <v>9</v>
      </c>
      <c r="F212" s="176" t="s">
        <v>32</v>
      </c>
      <c r="G212" s="103" t="s">
        <v>33</v>
      </c>
      <c r="H212" s="57"/>
      <c r="I212" s="57"/>
      <c r="J212" s="176" t="s">
        <v>35</v>
      </c>
      <c r="K212" s="176" t="s">
        <v>21</v>
      </c>
      <c r="L212" s="177"/>
      <c r="M212" s="196">
        <v>0</v>
      </c>
      <c r="N212" s="77">
        <v>0</v>
      </c>
      <c r="O212" s="128">
        <f t="shared" si="63"/>
        <v>0</v>
      </c>
      <c r="P212" s="243" t="str">
        <f t="shared" si="64"/>
        <v>SELEZIONE MESE ATTIVITA'</v>
      </c>
      <c r="Q212" s="179"/>
      <c r="R212" s="178"/>
      <c r="S212" s="178"/>
      <c r="T212" s="214" t="s">
        <v>19</v>
      </c>
      <c r="V212" s="218"/>
    </row>
    <row r="213" spans="1:22" ht="45" customHeight="1">
      <c r="A213" s="104">
        <v>212</v>
      </c>
      <c r="B213" s="103" t="str">
        <f t="shared" si="52"/>
        <v>NO</v>
      </c>
      <c r="C213" s="103" t="str">
        <f t="shared" si="53"/>
        <v/>
      </c>
      <c r="D213" s="247" t="str">
        <f>D212</f>
        <v>SELEZIONARE PAESE</v>
      </c>
      <c r="E213" s="175">
        <v>9</v>
      </c>
      <c r="F213" s="176" t="s">
        <v>32</v>
      </c>
      <c r="G213" s="103" t="s">
        <v>33</v>
      </c>
      <c r="H213" s="57"/>
      <c r="I213" s="57"/>
      <c r="J213" s="176" t="s">
        <v>35</v>
      </c>
      <c r="K213" s="176" t="s">
        <v>21</v>
      </c>
      <c r="L213" s="177"/>
      <c r="M213" s="196">
        <v>0</v>
      </c>
      <c r="N213" s="77">
        <v>0</v>
      </c>
      <c r="O213" s="128">
        <f t="shared" si="63"/>
        <v>0</v>
      </c>
      <c r="P213" s="243" t="str">
        <f t="shared" si="64"/>
        <v>SELEZIONE MESE ATTIVITA'</v>
      </c>
      <c r="Q213" s="179"/>
      <c r="R213" s="178"/>
      <c r="S213" s="178"/>
      <c r="T213" s="214" t="s">
        <v>19</v>
      </c>
      <c r="V213" s="218"/>
    </row>
    <row r="214" spans="1:22" ht="45" customHeight="1">
      <c r="A214" s="103">
        <v>213</v>
      </c>
      <c r="B214" s="103" t="str">
        <f t="shared" si="52"/>
        <v>NO</v>
      </c>
      <c r="C214" s="103" t="str">
        <f t="shared" si="53"/>
        <v/>
      </c>
      <c r="D214" s="247" t="str">
        <f t="shared" si="65"/>
        <v>SELEZIONARE PAESE</v>
      </c>
      <c r="E214" s="175">
        <v>9</v>
      </c>
      <c r="F214" s="176" t="s">
        <v>32</v>
      </c>
      <c r="G214" s="103" t="s">
        <v>33</v>
      </c>
      <c r="H214" s="57"/>
      <c r="I214" s="57"/>
      <c r="J214" s="176" t="s">
        <v>35</v>
      </c>
      <c r="K214" s="176" t="s">
        <v>21</v>
      </c>
      <c r="L214" s="177"/>
      <c r="M214" s="196">
        <v>0</v>
      </c>
      <c r="N214" s="77">
        <v>0</v>
      </c>
      <c r="O214" s="128">
        <f t="shared" si="63"/>
        <v>0</v>
      </c>
      <c r="P214" s="243" t="str">
        <f t="shared" si="64"/>
        <v>SELEZIONE MESE ATTIVITA'</v>
      </c>
      <c r="Q214" s="179"/>
      <c r="R214" s="178"/>
      <c r="S214" s="178"/>
      <c r="T214" s="214" t="s">
        <v>19</v>
      </c>
      <c r="V214" s="218"/>
    </row>
    <row r="215" spans="1:22" ht="45" customHeight="1">
      <c r="A215" s="104">
        <v>214</v>
      </c>
      <c r="B215" s="103" t="str">
        <f t="shared" si="52"/>
        <v>NO</v>
      </c>
      <c r="C215" s="103" t="str">
        <f t="shared" si="53"/>
        <v/>
      </c>
      <c r="D215" s="247" t="str">
        <f t="shared" si="65"/>
        <v>SELEZIONARE PAESE</v>
      </c>
      <c r="E215" s="109">
        <v>9</v>
      </c>
      <c r="F215" s="110" t="s">
        <v>32</v>
      </c>
      <c r="G215" s="104" t="str">
        <f t="shared" ref="G215:G218" si="66">IF(J215="Spese di organizzazione videodegustazione/evento ONLINE","DIGITALE","GENERICA")</f>
        <v>GENERICA</v>
      </c>
      <c r="H215" s="62"/>
      <c r="I215" s="62"/>
      <c r="J215" s="110" t="s">
        <v>36</v>
      </c>
      <c r="K215" s="110" t="s">
        <v>21</v>
      </c>
      <c r="L215" s="128">
        <f>IF(OR(D215="USA",D215="CANADA",D215="SVIZZERA",D215="CINA",D215="REGNO UNITO"),SUMIFS('MASSIMALI COMPLESSIVI'!C:C,'MASSIMALI COMPLESSIVI'!A:A,'1.DEG-INCOMING-TRASFERTE-SPED'!J215,'MASSIMALI COMPLESSIVI'!B:B,'1.DEG-INCOMING-TRASFERTE-SPED'!D215),180)</f>
        <v>180</v>
      </c>
      <c r="M215" s="209">
        <f>L215</f>
        <v>180</v>
      </c>
      <c r="N215" s="77">
        <v>0</v>
      </c>
      <c r="O215" s="128">
        <f t="shared" si="63"/>
        <v>0</v>
      </c>
      <c r="P215" s="243" t="str">
        <f t="shared" si="64"/>
        <v>SELEZIONE MESE ATTIVITA'</v>
      </c>
      <c r="Q215" s="78"/>
      <c r="R215" s="77"/>
      <c r="S215" s="77"/>
      <c r="T215" s="214" t="s">
        <v>19</v>
      </c>
      <c r="V215" s="218"/>
    </row>
    <row r="216" spans="1:22" ht="45" customHeight="1">
      <c r="A216" s="103">
        <v>215</v>
      </c>
      <c r="B216" s="103" t="str">
        <f t="shared" si="52"/>
        <v>NO</v>
      </c>
      <c r="C216" s="103" t="str">
        <f t="shared" si="53"/>
        <v/>
      </c>
      <c r="D216" s="247" t="str">
        <f t="shared" si="65"/>
        <v>SELEZIONARE PAESE</v>
      </c>
      <c r="E216" s="109">
        <v>9</v>
      </c>
      <c r="F216" s="110" t="s">
        <v>32</v>
      </c>
      <c r="G216" s="104" t="str">
        <f t="shared" si="66"/>
        <v>GENERICA</v>
      </c>
      <c r="H216" s="62"/>
      <c r="I216" s="62"/>
      <c r="J216" s="110" t="s">
        <v>37</v>
      </c>
      <c r="K216" s="110" t="s">
        <v>21</v>
      </c>
      <c r="L216" s="128">
        <f>IF(OR(D216="USA",D216="CANADA",D216="SVIZZERA",D216="CINA",D216="REGNO UNITO"),SUMIFS('MASSIMALI COMPLESSIVI'!C:C,'MASSIMALI COMPLESSIVI'!A:A,'1.DEG-INCOMING-TRASFERTE-SPED'!J216,'MASSIMALI COMPLESSIVI'!B:B,'1.DEG-INCOMING-TRASFERTE-SPED'!D216),60)</f>
        <v>60</v>
      </c>
      <c r="M216" s="209">
        <f t="shared" ref="M216:M217" si="67">L216</f>
        <v>60</v>
      </c>
      <c r="N216" s="77">
        <v>0</v>
      </c>
      <c r="O216" s="128">
        <f>M216*N216</f>
        <v>0</v>
      </c>
      <c r="P216" s="243" t="str">
        <f t="shared" si="64"/>
        <v>SELEZIONE MESE ATTIVITA'</v>
      </c>
      <c r="Q216" s="78"/>
      <c r="R216" s="77"/>
      <c r="S216" s="77"/>
      <c r="T216" s="214" t="s">
        <v>19</v>
      </c>
      <c r="V216" s="218"/>
    </row>
    <row r="217" spans="1:22" ht="45" customHeight="1" thickBot="1">
      <c r="A217" s="104">
        <v>216</v>
      </c>
      <c r="B217" s="103" t="str">
        <f t="shared" si="52"/>
        <v>NO</v>
      </c>
      <c r="C217" s="103" t="str">
        <f t="shared" si="53"/>
        <v/>
      </c>
      <c r="D217" s="248" t="str">
        <f>D216</f>
        <v>SELEZIONARE PAESE</v>
      </c>
      <c r="E217" s="111">
        <v>9</v>
      </c>
      <c r="F217" s="112" t="s">
        <v>32</v>
      </c>
      <c r="G217" s="121" t="str">
        <f t="shared" si="66"/>
        <v>GENERICA</v>
      </c>
      <c r="H217" s="206"/>
      <c r="I217" s="206"/>
      <c r="J217" s="112" t="s">
        <v>38</v>
      </c>
      <c r="K217" s="112" t="s">
        <v>21</v>
      </c>
      <c r="L217" s="129">
        <f>IF(OR(D217="USA",D217="CANADA",D217="SVIZZERA",D217="CINA",D217="REGNO UNITO"),SUMIFS('MASSIMALI COMPLESSIVI'!C:C,'MASSIMALI COMPLESSIVI'!A:A,'1.DEG-INCOMING-TRASFERTE-SPED'!J217,'MASSIMALI COMPLESSIVI'!B:B,'1.DEG-INCOMING-TRASFERTE-SPED'!D217),30)</f>
        <v>30</v>
      </c>
      <c r="M217" s="210">
        <f t="shared" si="67"/>
        <v>30</v>
      </c>
      <c r="N217" s="81">
        <v>0</v>
      </c>
      <c r="O217" s="129">
        <f t="shared" ref="O217" si="68">M217*N217</f>
        <v>0</v>
      </c>
      <c r="P217" s="244" t="str">
        <f t="shared" si="64"/>
        <v>SELEZIONE MESE ATTIVITA'</v>
      </c>
      <c r="Q217" s="82"/>
      <c r="R217" s="81"/>
      <c r="S217" s="81"/>
      <c r="T217" s="215" t="s">
        <v>19</v>
      </c>
      <c r="V217" s="218"/>
    </row>
    <row r="218" spans="1:22" ht="45" customHeight="1">
      <c r="A218" s="103">
        <v>217</v>
      </c>
      <c r="B218" s="103" t="str">
        <f t="shared" si="52"/>
        <v>NO</v>
      </c>
      <c r="C218" s="103" t="str">
        <f t="shared" si="53"/>
        <v/>
      </c>
      <c r="D218" s="185" t="s">
        <v>18</v>
      </c>
      <c r="E218" s="113">
        <v>10</v>
      </c>
      <c r="F218" s="114" t="s">
        <v>32</v>
      </c>
      <c r="G218" s="120" t="str">
        <f t="shared" si="66"/>
        <v>GENERICA</v>
      </c>
      <c r="H218" s="207"/>
      <c r="I218" s="207"/>
      <c r="J218" s="114" t="s">
        <v>34</v>
      </c>
      <c r="K218" s="114" t="s">
        <v>39</v>
      </c>
      <c r="L218" s="130" t="str">
        <f>IF(OR(D218="USA",D218="CANADA",D218="SVIZZERA",D218="CINA",D218="REGNO UNITO"),SUMIFS('MASSIMALI COMPLESSIVI'!C:C,'MASSIMALI COMPLESSIVI'!A:A,'1.DEG-INCOMING-TRASFERTE-SPED'!J218,'MASSIMALI COMPLESSIVI'!B:B,'1.DEG-INCOMING-TRASFERTE-SPED'!D218),"")</f>
        <v/>
      </c>
      <c r="M218" s="230">
        <v>0</v>
      </c>
      <c r="N218" s="84">
        <v>0</v>
      </c>
      <c r="O218" s="130">
        <f>M218*N218</f>
        <v>0</v>
      </c>
      <c r="P218" s="227" t="s">
        <v>23</v>
      </c>
      <c r="Q218" s="86"/>
      <c r="R218" s="84"/>
      <c r="S218" s="84"/>
      <c r="T218" s="231" t="s">
        <v>19</v>
      </c>
      <c r="V218" s="218"/>
    </row>
    <row r="219" spans="1:22" ht="45" customHeight="1">
      <c r="A219" s="104">
        <v>218</v>
      </c>
      <c r="B219" s="103" t="str">
        <f t="shared" si="52"/>
        <v>NO</v>
      </c>
      <c r="C219" s="103" t="str">
        <f t="shared" si="53"/>
        <v/>
      </c>
      <c r="D219" s="247" t="str">
        <f>D218</f>
        <v>SELEZIONARE PAESE</v>
      </c>
      <c r="E219" s="167">
        <v>10</v>
      </c>
      <c r="F219" s="168" t="s">
        <v>32</v>
      </c>
      <c r="G219" s="103" t="s">
        <v>33</v>
      </c>
      <c r="H219" s="57"/>
      <c r="I219" s="57"/>
      <c r="J219" s="168" t="s">
        <v>35</v>
      </c>
      <c r="K219" s="168" t="s">
        <v>21</v>
      </c>
      <c r="L219" s="169"/>
      <c r="M219" s="173">
        <v>0</v>
      </c>
      <c r="N219" s="170">
        <v>0</v>
      </c>
      <c r="O219" s="169">
        <f>M219*N219</f>
        <v>0</v>
      </c>
      <c r="P219" s="243" t="str">
        <f t="shared" ref="P219" si="69">P218</f>
        <v>SELEZIONE MESE ATTIVITA'</v>
      </c>
      <c r="Q219" s="171"/>
      <c r="R219" s="170"/>
      <c r="S219" s="170"/>
      <c r="T219" s="216" t="s">
        <v>19</v>
      </c>
      <c r="V219" s="218"/>
    </row>
    <row r="220" spans="1:22" ht="45" customHeight="1">
      <c r="A220" s="103">
        <v>219</v>
      </c>
      <c r="B220" s="103" t="str">
        <f t="shared" si="52"/>
        <v>NO</v>
      </c>
      <c r="C220" s="103" t="str">
        <f t="shared" si="53"/>
        <v/>
      </c>
      <c r="D220" s="247" t="str">
        <f t="shared" ref="D220:D225" si="70">D219</f>
        <v>SELEZIONARE PAESE</v>
      </c>
      <c r="E220" s="167">
        <v>10</v>
      </c>
      <c r="F220" s="168" t="s">
        <v>32</v>
      </c>
      <c r="G220" s="103" t="s">
        <v>33</v>
      </c>
      <c r="H220" s="57"/>
      <c r="I220" s="57"/>
      <c r="J220" s="168" t="s">
        <v>35</v>
      </c>
      <c r="K220" s="168" t="s">
        <v>21</v>
      </c>
      <c r="L220" s="169"/>
      <c r="M220" s="173">
        <v>0</v>
      </c>
      <c r="N220" s="170">
        <v>0</v>
      </c>
      <c r="O220" s="169">
        <f t="shared" ref="O220:O222" si="71">M220*N220</f>
        <v>0</v>
      </c>
      <c r="P220" s="243" t="str">
        <f t="shared" si="64"/>
        <v>SELEZIONE MESE ATTIVITA'</v>
      </c>
      <c r="Q220" s="171"/>
      <c r="R220" s="170"/>
      <c r="S220" s="170"/>
      <c r="T220" s="216" t="s">
        <v>19</v>
      </c>
      <c r="V220" s="218"/>
    </row>
    <row r="221" spans="1:22" ht="45" customHeight="1">
      <c r="A221" s="104">
        <v>220</v>
      </c>
      <c r="B221" s="103" t="str">
        <f t="shared" si="52"/>
        <v>NO</v>
      </c>
      <c r="C221" s="103" t="str">
        <f t="shared" si="53"/>
        <v/>
      </c>
      <c r="D221" s="247" t="str">
        <f>D220</f>
        <v>SELEZIONARE PAESE</v>
      </c>
      <c r="E221" s="167">
        <v>10</v>
      </c>
      <c r="F221" s="168" t="s">
        <v>32</v>
      </c>
      <c r="G221" s="103" t="s">
        <v>33</v>
      </c>
      <c r="H221" s="57"/>
      <c r="I221" s="57"/>
      <c r="J221" s="168" t="s">
        <v>35</v>
      </c>
      <c r="K221" s="168" t="s">
        <v>21</v>
      </c>
      <c r="L221" s="169"/>
      <c r="M221" s="173">
        <v>0</v>
      </c>
      <c r="N221" s="170">
        <v>0</v>
      </c>
      <c r="O221" s="169">
        <f>M221*N221</f>
        <v>0</v>
      </c>
      <c r="P221" s="243" t="str">
        <f t="shared" si="64"/>
        <v>SELEZIONE MESE ATTIVITA'</v>
      </c>
      <c r="Q221" s="171"/>
      <c r="R221" s="170"/>
      <c r="S221" s="170"/>
      <c r="T221" s="216" t="s">
        <v>19</v>
      </c>
      <c r="V221" s="218"/>
    </row>
    <row r="222" spans="1:22" ht="45" customHeight="1">
      <c r="A222" s="103">
        <v>221</v>
      </c>
      <c r="B222" s="103" t="str">
        <f t="shared" si="52"/>
        <v>NO</v>
      </c>
      <c r="C222" s="103" t="str">
        <f t="shared" si="53"/>
        <v/>
      </c>
      <c r="D222" s="247" t="str">
        <f>D221</f>
        <v>SELEZIONARE PAESE</v>
      </c>
      <c r="E222" s="167">
        <v>10</v>
      </c>
      <c r="F222" s="168" t="s">
        <v>32</v>
      </c>
      <c r="G222" s="103" t="s">
        <v>33</v>
      </c>
      <c r="H222" s="57"/>
      <c r="I222" s="57"/>
      <c r="J222" s="168" t="s">
        <v>35</v>
      </c>
      <c r="K222" s="168" t="s">
        <v>21</v>
      </c>
      <c r="L222" s="169"/>
      <c r="M222" s="173">
        <v>0</v>
      </c>
      <c r="N222" s="170">
        <v>0</v>
      </c>
      <c r="O222" s="169">
        <f t="shared" si="71"/>
        <v>0</v>
      </c>
      <c r="P222" s="243" t="str">
        <f t="shared" si="64"/>
        <v>SELEZIONE MESE ATTIVITA'</v>
      </c>
      <c r="Q222" s="171"/>
      <c r="R222" s="170"/>
      <c r="S222" s="170"/>
      <c r="T222" s="216" t="s">
        <v>19</v>
      </c>
      <c r="V222" s="218"/>
    </row>
    <row r="223" spans="1:22" ht="45" customHeight="1">
      <c r="A223" s="104">
        <v>222</v>
      </c>
      <c r="B223" s="103" t="str">
        <f t="shared" si="52"/>
        <v>NO</v>
      </c>
      <c r="C223" s="103" t="str">
        <f t="shared" si="53"/>
        <v/>
      </c>
      <c r="D223" s="247" t="str">
        <f t="shared" si="70"/>
        <v>SELEZIONARE PAESE</v>
      </c>
      <c r="E223" s="167">
        <v>10</v>
      </c>
      <c r="F223" s="168" t="s">
        <v>32</v>
      </c>
      <c r="G223" s="103" t="s">
        <v>33</v>
      </c>
      <c r="H223" s="57"/>
      <c r="I223" s="57"/>
      <c r="J223" s="168" t="s">
        <v>35</v>
      </c>
      <c r="K223" s="168" t="s">
        <v>21</v>
      </c>
      <c r="L223" s="169"/>
      <c r="M223" s="173">
        <v>0</v>
      </c>
      <c r="N223" s="170">
        <v>0</v>
      </c>
      <c r="O223" s="169">
        <f>M223*N223</f>
        <v>0</v>
      </c>
      <c r="P223" s="243" t="str">
        <f t="shared" si="64"/>
        <v>SELEZIONE MESE ATTIVITA'</v>
      </c>
      <c r="Q223" s="171"/>
      <c r="R223" s="170"/>
      <c r="S223" s="170"/>
      <c r="T223" s="216" t="s">
        <v>19</v>
      </c>
      <c r="V223" s="218"/>
    </row>
    <row r="224" spans="1:22" ht="45" customHeight="1">
      <c r="A224" s="103">
        <v>223</v>
      </c>
      <c r="B224" s="103" t="str">
        <f t="shared" si="52"/>
        <v>NO</v>
      </c>
      <c r="C224" s="103" t="str">
        <f t="shared" si="53"/>
        <v/>
      </c>
      <c r="D224" s="247" t="str">
        <f t="shared" si="70"/>
        <v>SELEZIONARE PAESE</v>
      </c>
      <c r="E224" s="115">
        <v>10</v>
      </c>
      <c r="F224" s="116" t="s">
        <v>32</v>
      </c>
      <c r="G224" s="104" t="str">
        <f t="shared" ref="G224:G226" si="72">IF(J224="Spese di organizzazione videodegustazione/evento ONLINE","DIGITALE","GENERICA")</f>
        <v>GENERICA</v>
      </c>
      <c r="H224" s="62"/>
      <c r="I224" s="62"/>
      <c r="J224" s="116" t="s">
        <v>36</v>
      </c>
      <c r="K224" s="116" t="s">
        <v>21</v>
      </c>
      <c r="L224" s="126">
        <f>IF(OR(D224="USA",D224="CANADA",D224="SVIZZERA",D224="CINA",D224="REGNO UNITO"),SUMIFS('MASSIMALI COMPLESSIVI'!C:C,'MASSIMALI COMPLESSIVI'!A:A,'1.DEG-INCOMING-TRASFERTE-SPED'!J224,'MASSIMALI COMPLESSIVI'!B:B,'1.DEG-INCOMING-TRASFERTE-SPED'!D224),180)</f>
        <v>180</v>
      </c>
      <c r="M224" s="211">
        <f>L224</f>
        <v>180</v>
      </c>
      <c r="N224" s="88">
        <v>0</v>
      </c>
      <c r="O224" s="126">
        <f>M224*N224</f>
        <v>0</v>
      </c>
      <c r="P224" s="243" t="str">
        <f t="shared" si="64"/>
        <v>SELEZIONE MESE ATTIVITA'</v>
      </c>
      <c r="Q224" s="89"/>
      <c r="R224" s="88"/>
      <c r="S224" s="88"/>
      <c r="T224" s="216" t="s">
        <v>19</v>
      </c>
      <c r="V224" s="218"/>
    </row>
    <row r="225" spans="1:22" ht="45" customHeight="1">
      <c r="A225" s="104">
        <v>224</v>
      </c>
      <c r="B225" s="103" t="str">
        <f t="shared" si="52"/>
        <v>NO</v>
      </c>
      <c r="C225" s="103" t="str">
        <f t="shared" si="53"/>
        <v/>
      </c>
      <c r="D225" s="247" t="str">
        <f t="shared" si="70"/>
        <v>SELEZIONARE PAESE</v>
      </c>
      <c r="E225" s="115">
        <v>10</v>
      </c>
      <c r="F225" s="116" t="s">
        <v>32</v>
      </c>
      <c r="G225" s="104" t="str">
        <f t="shared" si="72"/>
        <v>GENERICA</v>
      </c>
      <c r="H225" s="62"/>
      <c r="I225" s="62"/>
      <c r="J225" s="116" t="s">
        <v>37</v>
      </c>
      <c r="K225" s="116" t="s">
        <v>21</v>
      </c>
      <c r="L225" s="126">
        <f>IF(OR(D225="USA",D225="CANADA",D225="SVIZZERA",D225="CINA",D225="REGNO UNITO"),SUMIFS('MASSIMALI COMPLESSIVI'!C:C,'MASSIMALI COMPLESSIVI'!A:A,'1.DEG-INCOMING-TRASFERTE-SPED'!J225,'MASSIMALI COMPLESSIVI'!B:B,'1.DEG-INCOMING-TRASFERTE-SPED'!D225),60)</f>
        <v>60</v>
      </c>
      <c r="M225" s="211">
        <f t="shared" ref="M225:M226" si="73">L225</f>
        <v>60</v>
      </c>
      <c r="N225" s="88">
        <v>0</v>
      </c>
      <c r="O225" s="126">
        <f t="shared" ref="O225:O226" si="74">M225*N225</f>
        <v>0</v>
      </c>
      <c r="P225" s="243" t="str">
        <f t="shared" si="64"/>
        <v>SELEZIONE MESE ATTIVITA'</v>
      </c>
      <c r="Q225" s="89"/>
      <c r="R225" s="88"/>
      <c r="S225" s="88"/>
      <c r="T225" s="216" t="s">
        <v>19</v>
      </c>
      <c r="V225" s="218"/>
    </row>
    <row r="226" spans="1:22" ht="45" customHeight="1" thickBot="1">
      <c r="A226" s="103">
        <v>225</v>
      </c>
      <c r="B226" s="103" t="str">
        <f t="shared" si="52"/>
        <v>NO</v>
      </c>
      <c r="C226" s="103" t="str">
        <f t="shared" si="53"/>
        <v/>
      </c>
      <c r="D226" s="248" t="str">
        <f>D225</f>
        <v>SELEZIONARE PAESE</v>
      </c>
      <c r="E226" s="117">
        <v>10</v>
      </c>
      <c r="F226" s="118" t="s">
        <v>32</v>
      </c>
      <c r="G226" s="121" t="str">
        <f t="shared" si="72"/>
        <v>GENERICA</v>
      </c>
      <c r="H226" s="206"/>
      <c r="I226" s="206"/>
      <c r="J226" s="118" t="s">
        <v>38</v>
      </c>
      <c r="K226" s="118" t="s">
        <v>21</v>
      </c>
      <c r="L226" s="131">
        <f>IF(OR(D226="USA",D226="CANADA",D226="SVIZZERA",D226="CINA",D226="REGNO UNITO"),SUMIFS('MASSIMALI COMPLESSIVI'!C:C,'MASSIMALI COMPLESSIVI'!A:A,'1.DEG-INCOMING-TRASFERTE-SPED'!J226,'MASSIMALI COMPLESSIVI'!B:B,'1.DEG-INCOMING-TRASFERTE-SPED'!D226),30)</f>
        <v>30</v>
      </c>
      <c r="M226" s="212">
        <f t="shared" si="73"/>
        <v>30</v>
      </c>
      <c r="N226" s="91">
        <v>0</v>
      </c>
      <c r="O226" s="131">
        <f t="shared" si="74"/>
        <v>0</v>
      </c>
      <c r="P226" s="244" t="str">
        <f t="shared" si="64"/>
        <v>SELEZIONE MESE ATTIVITA'</v>
      </c>
      <c r="Q226" s="92"/>
      <c r="R226" s="91"/>
      <c r="S226" s="91"/>
      <c r="T226" s="217" t="s">
        <v>19</v>
      </c>
      <c r="V226" s="218"/>
    </row>
    <row r="227" spans="1:22" ht="45" customHeight="1">
      <c r="A227" s="104">
        <v>226</v>
      </c>
      <c r="B227" s="103" t="str">
        <f t="shared" si="52"/>
        <v>NO</v>
      </c>
      <c r="C227" s="103" t="str">
        <f t="shared" si="53"/>
        <v/>
      </c>
      <c r="D227" s="185" t="s">
        <v>18</v>
      </c>
      <c r="E227" s="107">
        <v>11</v>
      </c>
      <c r="F227" s="108" t="s">
        <v>32</v>
      </c>
      <c r="G227" s="120" t="s">
        <v>33</v>
      </c>
      <c r="H227" s="207"/>
      <c r="I227" s="207"/>
      <c r="J227" s="108" t="s">
        <v>34</v>
      </c>
      <c r="K227" s="108" t="s">
        <v>21</v>
      </c>
      <c r="L227" s="127" t="str">
        <f>IF(OR(D227="USA",D227="CANADA",D227="SVIZZERA",D227="CINA",D227="REGNO UNITO"),SUMIFS('MASSIMALI COMPLESSIVI'!C:C,'MASSIMALI COMPLESSIVI'!A:A,'1.DEG-INCOMING-TRASFERTE-SPED'!J227,'MASSIMALI COMPLESSIVI'!B:B,'1.DEG-INCOMING-TRASFERTE-SPED'!D227),"")</f>
        <v/>
      </c>
      <c r="M227" s="189">
        <v>0</v>
      </c>
      <c r="N227" s="183">
        <v>0</v>
      </c>
      <c r="O227" s="184">
        <f>M227*N227</f>
        <v>0</v>
      </c>
      <c r="P227" s="227" t="s">
        <v>23</v>
      </c>
      <c r="Q227" s="74"/>
      <c r="R227" s="72"/>
      <c r="S227" s="72"/>
      <c r="T227" s="213" t="s">
        <v>19</v>
      </c>
      <c r="V227" s="218"/>
    </row>
    <row r="228" spans="1:22" ht="45" customHeight="1">
      <c r="A228" s="103">
        <v>227</v>
      </c>
      <c r="B228" s="103" t="str">
        <f t="shared" si="52"/>
        <v>NO</v>
      </c>
      <c r="C228" s="103" t="str">
        <f t="shared" si="53"/>
        <v/>
      </c>
      <c r="D228" s="247" t="str">
        <f>D227</f>
        <v>SELEZIONARE PAESE</v>
      </c>
      <c r="E228" s="175">
        <v>11</v>
      </c>
      <c r="F228" s="176" t="s">
        <v>32</v>
      </c>
      <c r="G228" s="103" t="s">
        <v>33</v>
      </c>
      <c r="H228" s="57"/>
      <c r="I228" s="57"/>
      <c r="J228" s="176" t="s">
        <v>35</v>
      </c>
      <c r="K228" s="176" t="s">
        <v>21</v>
      </c>
      <c r="L228" s="177"/>
      <c r="M228" s="196">
        <v>0</v>
      </c>
      <c r="N228" s="77">
        <v>0</v>
      </c>
      <c r="O228" s="128">
        <f t="shared" ref="O228:O233" si="75">M228*N228</f>
        <v>0</v>
      </c>
      <c r="P228" s="243" t="str">
        <f t="shared" ref="P228" si="76">P227</f>
        <v>SELEZIONE MESE ATTIVITA'</v>
      </c>
      <c r="Q228" s="179"/>
      <c r="R228" s="178"/>
      <c r="S228" s="178"/>
      <c r="T228" s="214" t="s">
        <v>19</v>
      </c>
      <c r="V228" s="218"/>
    </row>
    <row r="229" spans="1:22" ht="45" customHeight="1">
      <c r="A229" s="104">
        <v>228</v>
      </c>
      <c r="B229" s="103" t="str">
        <f t="shared" si="52"/>
        <v>NO</v>
      </c>
      <c r="C229" s="103" t="str">
        <f t="shared" si="53"/>
        <v/>
      </c>
      <c r="D229" s="247" t="str">
        <f t="shared" ref="D229:D234" si="77">D228</f>
        <v>SELEZIONARE PAESE</v>
      </c>
      <c r="E229" s="175">
        <v>11</v>
      </c>
      <c r="F229" s="176" t="s">
        <v>32</v>
      </c>
      <c r="G229" s="103" t="s">
        <v>33</v>
      </c>
      <c r="H229" s="57"/>
      <c r="I229" s="57"/>
      <c r="J229" s="176" t="s">
        <v>35</v>
      </c>
      <c r="K229" s="176" t="s">
        <v>21</v>
      </c>
      <c r="L229" s="177"/>
      <c r="M229" s="196">
        <v>0</v>
      </c>
      <c r="N229" s="77">
        <v>0</v>
      </c>
      <c r="O229" s="128">
        <f t="shared" si="75"/>
        <v>0</v>
      </c>
      <c r="P229" s="243" t="str">
        <f t="shared" si="64"/>
        <v>SELEZIONE MESE ATTIVITA'</v>
      </c>
      <c r="Q229" s="179"/>
      <c r="R229" s="178"/>
      <c r="S229" s="178"/>
      <c r="T229" s="214" t="s">
        <v>19</v>
      </c>
      <c r="V229" s="218"/>
    </row>
    <row r="230" spans="1:22" ht="45" customHeight="1">
      <c r="A230" s="103">
        <v>229</v>
      </c>
      <c r="B230" s="103" t="str">
        <f t="shared" si="52"/>
        <v>NO</v>
      </c>
      <c r="C230" s="103" t="str">
        <f t="shared" si="53"/>
        <v/>
      </c>
      <c r="D230" s="247" t="str">
        <f>D229</f>
        <v>SELEZIONARE PAESE</v>
      </c>
      <c r="E230" s="175">
        <v>11</v>
      </c>
      <c r="F230" s="176" t="s">
        <v>32</v>
      </c>
      <c r="G230" s="103" t="s">
        <v>33</v>
      </c>
      <c r="H230" s="57"/>
      <c r="I230" s="57"/>
      <c r="J230" s="176" t="s">
        <v>35</v>
      </c>
      <c r="K230" s="176" t="s">
        <v>21</v>
      </c>
      <c r="L230" s="177"/>
      <c r="M230" s="196">
        <v>0</v>
      </c>
      <c r="N230" s="77">
        <v>0</v>
      </c>
      <c r="O230" s="128">
        <f t="shared" si="75"/>
        <v>0</v>
      </c>
      <c r="P230" s="243" t="str">
        <f t="shared" si="64"/>
        <v>SELEZIONE MESE ATTIVITA'</v>
      </c>
      <c r="Q230" s="179"/>
      <c r="R230" s="178"/>
      <c r="S230" s="178"/>
      <c r="T230" s="214" t="s">
        <v>19</v>
      </c>
      <c r="V230" s="218"/>
    </row>
    <row r="231" spans="1:22" ht="45" customHeight="1">
      <c r="A231" s="104">
        <v>230</v>
      </c>
      <c r="B231" s="103" t="str">
        <f t="shared" si="52"/>
        <v>NO</v>
      </c>
      <c r="C231" s="103" t="str">
        <f t="shared" si="53"/>
        <v/>
      </c>
      <c r="D231" s="247" t="str">
        <f>D230</f>
        <v>SELEZIONARE PAESE</v>
      </c>
      <c r="E231" s="175">
        <v>11</v>
      </c>
      <c r="F231" s="176" t="s">
        <v>32</v>
      </c>
      <c r="G231" s="103" t="s">
        <v>33</v>
      </c>
      <c r="H231" s="57"/>
      <c r="I231" s="57"/>
      <c r="J231" s="176" t="s">
        <v>35</v>
      </c>
      <c r="K231" s="176" t="s">
        <v>21</v>
      </c>
      <c r="L231" s="177"/>
      <c r="M231" s="196">
        <v>0</v>
      </c>
      <c r="N231" s="77">
        <v>0</v>
      </c>
      <c r="O231" s="128">
        <f t="shared" si="75"/>
        <v>0</v>
      </c>
      <c r="P231" s="243" t="str">
        <f t="shared" si="64"/>
        <v>SELEZIONE MESE ATTIVITA'</v>
      </c>
      <c r="Q231" s="179"/>
      <c r="R231" s="178"/>
      <c r="S231" s="178"/>
      <c r="T231" s="214" t="s">
        <v>19</v>
      </c>
      <c r="V231" s="218"/>
    </row>
    <row r="232" spans="1:22" ht="45" customHeight="1">
      <c r="A232" s="103">
        <v>231</v>
      </c>
      <c r="B232" s="103" t="str">
        <f t="shared" si="52"/>
        <v>NO</v>
      </c>
      <c r="C232" s="103" t="str">
        <f t="shared" si="53"/>
        <v/>
      </c>
      <c r="D232" s="247" t="str">
        <f t="shared" si="77"/>
        <v>SELEZIONARE PAESE</v>
      </c>
      <c r="E232" s="175">
        <v>11</v>
      </c>
      <c r="F232" s="176" t="s">
        <v>32</v>
      </c>
      <c r="G232" s="103" t="s">
        <v>33</v>
      </c>
      <c r="H232" s="57"/>
      <c r="I232" s="57"/>
      <c r="J232" s="176" t="s">
        <v>35</v>
      </c>
      <c r="K232" s="176" t="s">
        <v>21</v>
      </c>
      <c r="L232" s="177"/>
      <c r="M232" s="196">
        <v>0</v>
      </c>
      <c r="N232" s="77">
        <v>0</v>
      </c>
      <c r="O232" s="128">
        <f t="shared" si="75"/>
        <v>0</v>
      </c>
      <c r="P232" s="243" t="str">
        <f t="shared" si="64"/>
        <v>SELEZIONE MESE ATTIVITA'</v>
      </c>
      <c r="Q232" s="179"/>
      <c r="R232" s="178"/>
      <c r="S232" s="178"/>
      <c r="T232" s="214" t="s">
        <v>19</v>
      </c>
      <c r="V232" s="218"/>
    </row>
    <row r="233" spans="1:22" ht="45" customHeight="1">
      <c r="A233" s="104">
        <v>232</v>
      </c>
      <c r="B233" s="103" t="str">
        <f t="shared" si="52"/>
        <v>NO</v>
      </c>
      <c r="C233" s="103" t="str">
        <f t="shared" si="53"/>
        <v/>
      </c>
      <c r="D233" s="247" t="str">
        <f t="shared" si="77"/>
        <v>SELEZIONARE PAESE</v>
      </c>
      <c r="E233" s="109">
        <v>11</v>
      </c>
      <c r="F233" s="110" t="s">
        <v>32</v>
      </c>
      <c r="G233" s="104" t="str">
        <f t="shared" ref="G233:G236" si="78">IF(J233="Spese di organizzazione videodegustazione/evento ONLINE","DIGITALE","GENERICA")</f>
        <v>GENERICA</v>
      </c>
      <c r="H233" s="62"/>
      <c r="I233" s="62"/>
      <c r="J233" s="110" t="s">
        <v>36</v>
      </c>
      <c r="K233" s="110" t="s">
        <v>21</v>
      </c>
      <c r="L233" s="128">
        <f>IF(OR(D233="USA",D233="CANADA",D233="SVIZZERA",D233="CINA",D233="REGNO UNITO"),SUMIFS('MASSIMALI COMPLESSIVI'!C:C,'MASSIMALI COMPLESSIVI'!A:A,'1.DEG-INCOMING-TRASFERTE-SPED'!J233,'MASSIMALI COMPLESSIVI'!B:B,'1.DEG-INCOMING-TRASFERTE-SPED'!D233),180)</f>
        <v>180</v>
      </c>
      <c r="M233" s="209">
        <f>L233</f>
        <v>180</v>
      </c>
      <c r="N233" s="77">
        <v>0</v>
      </c>
      <c r="O233" s="128">
        <f t="shared" si="75"/>
        <v>0</v>
      </c>
      <c r="P233" s="243" t="str">
        <f t="shared" si="64"/>
        <v>SELEZIONE MESE ATTIVITA'</v>
      </c>
      <c r="Q233" s="78"/>
      <c r="R233" s="77"/>
      <c r="S233" s="77"/>
      <c r="T233" s="214" t="s">
        <v>19</v>
      </c>
      <c r="V233" s="218"/>
    </row>
    <row r="234" spans="1:22" ht="45" customHeight="1">
      <c r="A234" s="103">
        <v>233</v>
      </c>
      <c r="B234" s="103" t="str">
        <f t="shared" si="52"/>
        <v>NO</v>
      </c>
      <c r="C234" s="103" t="str">
        <f t="shared" si="53"/>
        <v/>
      </c>
      <c r="D234" s="247" t="str">
        <f t="shared" si="77"/>
        <v>SELEZIONARE PAESE</v>
      </c>
      <c r="E234" s="109">
        <v>11</v>
      </c>
      <c r="F234" s="110" t="s">
        <v>32</v>
      </c>
      <c r="G234" s="104" t="str">
        <f t="shared" si="78"/>
        <v>GENERICA</v>
      </c>
      <c r="H234" s="62"/>
      <c r="I234" s="62"/>
      <c r="J234" s="110" t="s">
        <v>37</v>
      </c>
      <c r="K234" s="110" t="s">
        <v>21</v>
      </c>
      <c r="L234" s="128">
        <f>IF(OR(D234="USA",D234="CANADA",D234="SVIZZERA",D234="CINA",D234="REGNO UNITO"),SUMIFS('MASSIMALI COMPLESSIVI'!C:C,'MASSIMALI COMPLESSIVI'!A:A,'1.DEG-INCOMING-TRASFERTE-SPED'!J234,'MASSIMALI COMPLESSIVI'!B:B,'1.DEG-INCOMING-TRASFERTE-SPED'!D234),60)</f>
        <v>60</v>
      </c>
      <c r="M234" s="209">
        <f t="shared" ref="M234:M235" si="79">L234</f>
        <v>60</v>
      </c>
      <c r="N234" s="77">
        <v>0</v>
      </c>
      <c r="O234" s="128">
        <f>M234*N234</f>
        <v>0</v>
      </c>
      <c r="P234" s="243" t="str">
        <f t="shared" si="64"/>
        <v>SELEZIONE MESE ATTIVITA'</v>
      </c>
      <c r="Q234" s="78"/>
      <c r="R234" s="77"/>
      <c r="S234" s="77"/>
      <c r="T234" s="214" t="s">
        <v>19</v>
      </c>
      <c r="V234" s="218"/>
    </row>
    <row r="235" spans="1:22" ht="45" customHeight="1" thickBot="1">
      <c r="A235" s="104">
        <v>234</v>
      </c>
      <c r="B235" s="103" t="str">
        <f t="shared" si="52"/>
        <v>NO</v>
      </c>
      <c r="C235" s="103" t="str">
        <f t="shared" si="53"/>
        <v/>
      </c>
      <c r="D235" s="248" t="str">
        <f>D234</f>
        <v>SELEZIONARE PAESE</v>
      </c>
      <c r="E235" s="111">
        <v>11</v>
      </c>
      <c r="F235" s="112" t="s">
        <v>32</v>
      </c>
      <c r="G235" s="121" t="str">
        <f t="shared" si="78"/>
        <v>GENERICA</v>
      </c>
      <c r="H235" s="206"/>
      <c r="I235" s="206"/>
      <c r="J235" s="112" t="s">
        <v>38</v>
      </c>
      <c r="K235" s="112" t="s">
        <v>21</v>
      </c>
      <c r="L235" s="129">
        <f>IF(OR(D235="USA",D235="CANADA",D235="SVIZZERA",D235="CINA",D235="REGNO UNITO"),SUMIFS('MASSIMALI COMPLESSIVI'!C:C,'MASSIMALI COMPLESSIVI'!A:A,'1.DEG-INCOMING-TRASFERTE-SPED'!J235,'MASSIMALI COMPLESSIVI'!B:B,'1.DEG-INCOMING-TRASFERTE-SPED'!D235),30)</f>
        <v>30</v>
      </c>
      <c r="M235" s="210">
        <f t="shared" si="79"/>
        <v>30</v>
      </c>
      <c r="N235" s="81">
        <v>0</v>
      </c>
      <c r="O235" s="129">
        <f t="shared" ref="O235" si="80">M235*N235</f>
        <v>0</v>
      </c>
      <c r="P235" s="244" t="str">
        <f t="shared" si="64"/>
        <v>SELEZIONE MESE ATTIVITA'</v>
      </c>
      <c r="Q235" s="82"/>
      <c r="R235" s="81"/>
      <c r="S235" s="81"/>
      <c r="T235" s="215" t="s">
        <v>19</v>
      </c>
      <c r="V235" s="218"/>
    </row>
    <row r="236" spans="1:22" ht="45" customHeight="1">
      <c r="A236" s="103">
        <v>235</v>
      </c>
      <c r="B236" s="103" t="str">
        <f t="shared" si="52"/>
        <v>NO</v>
      </c>
      <c r="C236" s="103" t="str">
        <f t="shared" si="53"/>
        <v/>
      </c>
      <c r="D236" s="185" t="s">
        <v>18</v>
      </c>
      <c r="E236" s="113">
        <v>12</v>
      </c>
      <c r="F236" s="114" t="s">
        <v>32</v>
      </c>
      <c r="G236" s="120" t="str">
        <f t="shared" si="78"/>
        <v>GENERICA</v>
      </c>
      <c r="H236" s="207"/>
      <c r="I236" s="207"/>
      <c r="J236" s="114" t="s">
        <v>34</v>
      </c>
      <c r="K236" s="114" t="s">
        <v>39</v>
      </c>
      <c r="L236" s="130" t="str">
        <f>IF(OR(D236="USA",D236="CANADA",D236="SVIZZERA",D236="CINA",D236="REGNO UNITO"),SUMIFS('MASSIMALI COMPLESSIVI'!C:C,'MASSIMALI COMPLESSIVI'!A:A,'1.DEG-INCOMING-TRASFERTE-SPED'!J236,'MASSIMALI COMPLESSIVI'!B:B,'1.DEG-INCOMING-TRASFERTE-SPED'!D236),"")</f>
        <v/>
      </c>
      <c r="M236" s="230">
        <v>0</v>
      </c>
      <c r="N236" s="84">
        <v>0</v>
      </c>
      <c r="O236" s="130">
        <f>M236*N236</f>
        <v>0</v>
      </c>
      <c r="P236" s="227" t="s">
        <v>23</v>
      </c>
      <c r="Q236" s="86"/>
      <c r="R236" s="84"/>
      <c r="S236" s="84"/>
      <c r="T236" s="231" t="s">
        <v>19</v>
      </c>
      <c r="V236" s="218"/>
    </row>
    <row r="237" spans="1:22" ht="45" customHeight="1">
      <c r="A237" s="104">
        <v>236</v>
      </c>
      <c r="B237" s="103" t="str">
        <f t="shared" si="52"/>
        <v>NO</v>
      </c>
      <c r="C237" s="103" t="str">
        <f t="shared" si="53"/>
        <v/>
      </c>
      <c r="D237" s="247" t="str">
        <f>D236</f>
        <v>SELEZIONARE PAESE</v>
      </c>
      <c r="E237" s="167">
        <v>12</v>
      </c>
      <c r="F237" s="168" t="s">
        <v>32</v>
      </c>
      <c r="G237" s="103" t="s">
        <v>33</v>
      </c>
      <c r="H237" s="57"/>
      <c r="I237" s="57"/>
      <c r="J237" s="168" t="s">
        <v>35</v>
      </c>
      <c r="K237" s="168" t="s">
        <v>21</v>
      </c>
      <c r="L237" s="169"/>
      <c r="M237" s="173">
        <v>0</v>
      </c>
      <c r="N237" s="170">
        <v>0</v>
      </c>
      <c r="O237" s="169">
        <f>M237*N237</f>
        <v>0</v>
      </c>
      <c r="P237" s="243" t="str">
        <f t="shared" ref="P237" si="81">P236</f>
        <v>SELEZIONE MESE ATTIVITA'</v>
      </c>
      <c r="Q237" s="171"/>
      <c r="R237" s="170"/>
      <c r="S237" s="170"/>
      <c r="T237" s="216" t="s">
        <v>19</v>
      </c>
      <c r="V237" s="218"/>
    </row>
    <row r="238" spans="1:22" ht="45" customHeight="1">
      <c r="A238" s="103">
        <v>237</v>
      </c>
      <c r="B238" s="103" t="str">
        <f t="shared" si="52"/>
        <v>NO</v>
      </c>
      <c r="C238" s="103" t="str">
        <f t="shared" si="53"/>
        <v/>
      </c>
      <c r="D238" s="247" t="str">
        <f t="shared" ref="D238:D243" si="82">D237</f>
        <v>SELEZIONARE PAESE</v>
      </c>
      <c r="E238" s="167">
        <v>12</v>
      </c>
      <c r="F238" s="168" t="s">
        <v>32</v>
      </c>
      <c r="G238" s="103" t="s">
        <v>33</v>
      </c>
      <c r="H238" s="57"/>
      <c r="I238" s="57"/>
      <c r="J238" s="168" t="s">
        <v>35</v>
      </c>
      <c r="K238" s="168" t="s">
        <v>21</v>
      </c>
      <c r="L238" s="169"/>
      <c r="M238" s="173">
        <v>0</v>
      </c>
      <c r="N238" s="170">
        <v>0</v>
      </c>
      <c r="O238" s="169">
        <f t="shared" ref="O238:O240" si="83">M238*N238</f>
        <v>0</v>
      </c>
      <c r="P238" s="243" t="str">
        <f t="shared" si="64"/>
        <v>SELEZIONE MESE ATTIVITA'</v>
      </c>
      <c r="Q238" s="171"/>
      <c r="R238" s="170"/>
      <c r="S238" s="170"/>
      <c r="T238" s="216" t="s">
        <v>19</v>
      </c>
      <c r="V238" s="218"/>
    </row>
    <row r="239" spans="1:22" ht="45" customHeight="1">
      <c r="A239" s="104">
        <v>238</v>
      </c>
      <c r="B239" s="103" t="str">
        <f t="shared" si="52"/>
        <v>NO</v>
      </c>
      <c r="C239" s="103" t="str">
        <f t="shared" si="53"/>
        <v/>
      </c>
      <c r="D239" s="247" t="str">
        <f>D238</f>
        <v>SELEZIONARE PAESE</v>
      </c>
      <c r="E239" s="167">
        <v>12</v>
      </c>
      <c r="F239" s="168" t="s">
        <v>32</v>
      </c>
      <c r="G239" s="103" t="s">
        <v>33</v>
      </c>
      <c r="H239" s="57"/>
      <c r="I239" s="57"/>
      <c r="J239" s="168" t="s">
        <v>35</v>
      </c>
      <c r="K239" s="168" t="s">
        <v>21</v>
      </c>
      <c r="L239" s="169"/>
      <c r="M239" s="173">
        <v>0</v>
      </c>
      <c r="N239" s="170">
        <v>0</v>
      </c>
      <c r="O239" s="169">
        <f t="shared" si="83"/>
        <v>0</v>
      </c>
      <c r="P239" s="243" t="str">
        <f t="shared" si="64"/>
        <v>SELEZIONE MESE ATTIVITA'</v>
      </c>
      <c r="Q239" s="171"/>
      <c r="R239" s="170"/>
      <c r="S239" s="170"/>
      <c r="T239" s="216" t="s">
        <v>19</v>
      </c>
      <c r="V239" s="218"/>
    </row>
    <row r="240" spans="1:22" ht="45" customHeight="1">
      <c r="A240" s="103">
        <v>239</v>
      </c>
      <c r="B240" s="103" t="str">
        <f t="shared" si="52"/>
        <v>NO</v>
      </c>
      <c r="C240" s="103" t="str">
        <f t="shared" si="53"/>
        <v/>
      </c>
      <c r="D240" s="247" t="str">
        <f>D239</f>
        <v>SELEZIONARE PAESE</v>
      </c>
      <c r="E240" s="167">
        <v>12</v>
      </c>
      <c r="F240" s="168" t="s">
        <v>32</v>
      </c>
      <c r="G240" s="103" t="s">
        <v>33</v>
      </c>
      <c r="H240" s="57"/>
      <c r="I240" s="57"/>
      <c r="J240" s="168" t="s">
        <v>35</v>
      </c>
      <c r="K240" s="168" t="s">
        <v>21</v>
      </c>
      <c r="L240" s="169"/>
      <c r="M240" s="173">
        <v>0</v>
      </c>
      <c r="N240" s="170">
        <v>0</v>
      </c>
      <c r="O240" s="169">
        <f t="shared" si="83"/>
        <v>0</v>
      </c>
      <c r="P240" s="243" t="str">
        <f t="shared" si="64"/>
        <v>SELEZIONE MESE ATTIVITA'</v>
      </c>
      <c r="Q240" s="171"/>
      <c r="R240" s="170"/>
      <c r="S240" s="170"/>
      <c r="T240" s="216" t="s">
        <v>19</v>
      </c>
      <c r="V240" s="218"/>
    </row>
    <row r="241" spans="1:22" ht="45" customHeight="1">
      <c r="A241" s="104">
        <v>240</v>
      </c>
      <c r="B241" s="103" t="str">
        <f t="shared" si="52"/>
        <v>NO</v>
      </c>
      <c r="C241" s="103" t="str">
        <f t="shared" si="53"/>
        <v/>
      </c>
      <c r="D241" s="247" t="str">
        <f t="shared" si="82"/>
        <v>SELEZIONARE PAESE</v>
      </c>
      <c r="E241" s="167">
        <v>12</v>
      </c>
      <c r="F241" s="168" t="s">
        <v>32</v>
      </c>
      <c r="G241" s="103" t="s">
        <v>33</v>
      </c>
      <c r="H241" s="57"/>
      <c r="I241" s="57"/>
      <c r="J241" s="168" t="s">
        <v>35</v>
      </c>
      <c r="K241" s="168" t="s">
        <v>21</v>
      </c>
      <c r="L241" s="169"/>
      <c r="M241" s="173">
        <v>0</v>
      </c>
      <c r="N241" s="170">
        <v>0</v>
      </c>
      <c r="O241" s="169">
        <f>M241*N241</f>
        <v>0</v>
      </c>
      <c r="P241" s="243" t="str">
        <f t="shared" si="64"/>
        <v>SELEZIONE MESE ATTIVITA'</v>
      </c>
      <c r="Q241" s="171"/>
      <c r="R241" s="170"/>
      <c r="S241" s="170"/>
      <c r="T241" s="216" t="s">
        <v>19</v>
      </c>
      <c r="V241" s="218"/>
    </row>
    <row r="242" spans="1:22" ht="45" customHeight="1">
      <c r="A242" s="103">
        <v>241</v>
      </c>
      <c r="B242" s="103" t="str">
        <f t="shared" si="52"/>
        <v>NO</v>
      </c>
      <c r="C242" s="103" t="str">
        <f t="shared" si="53"/>
        <v/>
      </c>
      <c r="D242" s="247" t="str">
        <f t="shared" si="82"/>
        <v>SELEZIONARE PAESE</v>
      </c>
      <c r="E242" s="115">
        <v>12</v>
      </c>
      <c r="F242" s="116" t="s">
        <v>32</v>
      </c>
      <c r="G242" s="104" t="str">
        <f t="shared" ref="G242:G244" si="84">IF(J242="Spese di organizzazione videodegustazione/evento ONLINE","DIGITALE","GENERICA")</f>
        <v>GENERICA</v>
      </c>
      <c r="H242" s="62"/>
      <c r="I242" s="62"/>
      <c r="J242" s="116" t="s">
        <v>36</v>
      </c>
      <c r="K242" s="116" t="s">
        <v>21</v>
      </c>
      <c r="L242" s="126">
        <f>IF(OR(D242="USA",D242="CANADA",D242="SVIZZERA",D242="CINA",D242="REGNO UNITO"),SUMIFS('MASSIMALI COMPLESSIVI'!C:C,'MASSIMALI COMPLESSIVI'!A:A,'1.DEG-INCOMING-TRASFERTE-SPED'!J242,'MASSIMALI COMPLESSIVI'!B:B,'1.DEG-INCOMING-TRASFERTE-SPED'!D242),180)</f>
        <v>180</v>
      </c>
      <c r="M242" s="211">
        <f>L242</f>
        <v>180</v>
      </c>
      <c r="N242" s="88">
        <v>0</v>
      </c>
      <c r="O242" s="126">
        <f t="shared" ref="O242:O244" si="85">M242*N242</f>
        <v>0</v>
      </c>
      <c r="P242" s="243" t="str">
        <f t="shared" si="64"/>
        <v>SELEZIONE MESE ATTIVITA'</v>
      </c>
      <c r="Q242" s="89"/>
      <c r="R242" s="88"/>
      <c r="S242" s="88"/>
      <c r="T242" s="216" t="s">
        <v>19</v>
      </c>
      <c r="V242" s="218"/>
    </row>
    <row r="243" spans="1:22" ht="45" customHeight="1">
      <c r="A243" s="104">
        <v>242</v>
      </c>
      <c r="B243" s="103" t="str">
        <f t="shared" si="52"/>
        <v>NO</v>
      </c>
      <c r="C243" s="103" t="str">
        <f t="shared" si="53"/>
        <v/>
      </c>
      <c r="D243" s="247" t="str">
        <f t="shared" si="82"/>
        <v>SELEZIONARE PAESE</v>
      </c>
      <c r="E243" s="115">
        <v>12</v>
      </c>
      <c r="F243" s="116" t="s">
        <v>32</v>
      </c>
      <c r="G243" s="104" t="str">
        <f t="shared" si="84"/>
        <v>GENERICA</v>
      </c>
      <c r="H243" s="62"/>
      <c r="I243" s="62"/>
      <c r="J243" s="116" t="s">
        <v>37</v>
      </c>
      <c r="K243" s="116" t="s">
        <v>21</v>
      </c>
      <c r="L243" s="126">
        <f>IF(OR(D243="USA",D243="CANADA",D243="SVIZZERA",D243="CINA",D243="REGNO UNITO"),SUMIFS('MASSIMALI COMPLESSIVI'!C:C,'MASSIMALI COMPLESSIVI'!A:A,'1.DEG-INCOMING-TRASFERTE-SPED'!J243,'MASSIMALI COMPLESSIVI'!B:B,'1.DEG-INCOMING-TRASFERTE-SPED'!D243),60)</f>
        <v>60</v>
      </c>
      <c r="M243" s="211">
        <f t="shared" ref="M243:M244" si="86">L243</f>
        <v>60</v>
      </c>
      <c r="N243" s="88">
        <v>0</v>
      </c>
      <c r="O243" s="126">
        <f t="shared" si="85"/>
        <v>0</v>
      </c>
      <c r="P243" s="243" t="str">
        <f t="shared" si="64"/>
        <v>SELEZIONE MESE ATTIVITA'</v>
      </c>
      <c r="Q243" s="89"/>
      <c r="R243" s="88"/>
      <c r="S243" s="88"/>
      <c r="T243" s="216" t="s">
        <v>19</v>
      </c>
      <c r="V243" s="218"/>
    </row>
    <row r="244" spans="1:22" ht="45" customHeight="1" thickBot="1">
      <c r="A244" s="103">
        <v>243</v>
      </c>
      <c r="B244" s="103" t="str">
        <f t="shared" si="52"/>
        <v>NO</v>
      </c>
      <c r="C244" s="103" t="str">
        <f t="shared" si="53"/>
        <v/>
      </c>
      <c r="D244" s="248" t="str">
        <f>D243</f>
        <v>SELEZIONARE PAESE</v>
      </c>
      <c r="E244" s="117">
        <v>12</v>
      </c>
      <c r="F244" s="118" t="s">
        <v>32</v>
      </c>
      <c r="G244" s="121" t="str">
        <f t="shared" si="84"/>
        <v>GENERICA</v>
      </c>
      <c r="H244" s="206"/>
      <c r="I244" s="206"/>
      <c r="J244" s="118" t="s">
        <v>38</v>
      </c>
      <c r="K244" s="118" t="s">
        <v>21</v>
      </c>
      <c r="L244" s="131">
        <f>IF(OR(D244="USA",D244="CANADA",D244="SVIZZERA",D244="CINA",D244="REGNO UNITO"),SUMIFS('MASSIMALI COMPLESSIVI'!C:C,'MASSIMALI COMPLESSIVI'!A:A,'1.DEG-INCOMING-TRASFERTE-SPED'!J244,'MASSIMALI COMPLESSIVI'!B:B,'1.DEG-INCOMING-TRASFERTE-SPED'!D244),30)</f>
        <v>30</v>
      </c>
      <c r="M244" s="212">
        <f t="shared" si="86"/>
        <v>30</v>
      </c>
      <c r="N244" s="91">
        <v>0</v>
      </c>
      <c r="O244" s="131">
        <f t="shared" si="85"/>
        <v>0</v>
      </c>
      <c r="P244" s="244" t="str">
        <f t="shared" si="64"/>
        <v>SELEZIONE MESE ATTIVITA'</v>
      </c>
      <c r="Q244" s="92"/>
      <c r="R244" s="91"/>
      <c r="S244" s="91"/>
      <c r="T244" s="217" t="s">
        <v>19</v>
      </c>
      <c r="V244" s="218"/>
    </row>
    <row r="245" spans="1:22" ht="45" customHeight="1">
      <c r="A245" s="104">
        <v>244</v>
      </c>
      <c r="B245" s="103" t="str">
        <f t="shared" si="52"/>
        <v>NO</v>
      </c>
      <c r="C245" s="103" t="str">
        <f t="shared" si="53"/>
        <v/>
      </c>
      <c r="D245" s="185" t="s">
        <v>18</v>
      </c>
      <c r="E245" s="107">
        <v>13</v>
      </c>
      <c r="F245" s="108" t="s">
        <v>32</v>
      </c>
      <c r="G245" s="120" t="s">
        <v>33</v>
      </c>
      <c r="H245" s="207"/>
      <c r="I245" s="207"/>
      <c r="J245" s="108" t="s">
        <v>34</v>
      </c>
      <c r="K245" s="108" t="s">
        <v>21</v>
      </c>
      <c r="L245" s="127" t="str">
        <f>IF(OR(D245="USA",D245="CANADA",D245="SVIZZERA",D245="CINA",D245="REGNO UNITO"),SUMIFS('MASSIMALI COMPLESSIVI'!C:C,'MASSIMALI COMPLESSIVI'!A:A,'1.DEG-INCOMING-TRASFERTE-SPED'!J245,'MASSIMALI COMPLESSIVI'!B:B,'1.DEG-INCOMING-TRASFERTE-SPED'!D245),"")</f>
        <v/>
      </c>
      <c r="M245" s="189">
        <v>0</v>
      </c>
      <c r="N245" s="183">
        <v>0</v>
      </c>
      <c r="O245" s="184">
        <f>M245*N245</f>
        <v>0</v>
      </c>
      <c r="P245" s="227" t="s">
        <v>23</v>
      </c>
      <c r="Q245" s="74"/>
      <c r="R245" s="72"/>
      <c r="S245" s="72"/>
      <c r="T245" s="213" t="s">
        <v>19</v>
      </c>
      <c r="V245" s="218"/>
    </row>
    <row r="246" spans="1:22" ht="45" customHeight="1">
      <c r="A246" s="103">
        <v>245</v>
      </c>
      <c r="B246" s="103" t="str">
        <f t="shared" si="52"/>
        <v>NO</v>
      </c>
      <c r="C246" s="103" t="str">
        <f t="shared" si="53"/>
        <v/>
      </c>
      <c r="D246" s="247" t="str">
        <f>D245</f>
        <v>SELEZIONARE PAESE</v>
      </c>
      <c r="E246" s="175">
        <v>13</v>
      </c>
      <c r="F246" s="176" t="s">
        <v>32</v>
      </c>
      <c r="G246" s="103" t="s">
        <v>33</v>
      </c>
      <c r="H246" s="57"/>
      <c r="I246" s="57"/>
      <c r="J246" s="176" t="s">
        <v>35</v>
      </c>
      <c r="K246" s="176" t="s">
        <v>21</v>
      </c>
      <c r="L246" s="177"/>
      <c r="M246" s="196">
        <v>0</v>
      </c>
      <c r="N246" s="77">
        <v>0</v>
      </c>
      <c r="O246" s="128">
        <f t="shared" ref="O246:O251" si="87">M246*N246</f>
        <v>0</v>
      </c>
      <c r="P246" s="243" t="str">
        <f t="shared" ref="P246" si="88">P245</f>
        <v>SELEZIONE MESE ATTIVITA'</v>
      </c>
      <c r="Q246" s="179"/>
      <c r="R246" s="178"/>
      <c r="S246" s="178"/>
      <c r="T246" s="214" t="s">
        <v>19</v>
      </c>
      <c r="V246" s="218"/>
    </row>
    <row r="247" spans="1:22" ht="45" customHeight="1">
      <c r="A247" s="104">
        <v>246</v>
      </c>
      <c r="B247" s="103" t="str">
        <f t="shared" si="52"/>
        <v>NO</v>
      </c>
      <c r="C247" s="103" t="str">
        <f t="shared" si="53"/>
        <v/>
      </c>
      <c r="D247" s="247" t="str">
        <f t="shared" ref="D247:D252" si="89">D246</f>
        <v>SELEZIONARE PAESE</v>
      </c>
      <c r="E247" s="175">
        <v>13</v>
      </c>
      <c r="F247" s="176" t="s">
        <v>32</v>
      </c>
      <c r="G247" s="103" t="s">
        <v>33</v>
      </c>
      <c r="H247" s="57"/>
      <c r="I247" s="57"/>
      <c r="J247" s="176" t="s">
        <v>35</v>
      </c>
      <c r="K247" s="176" t="s">
        <v>21</v>
      </c>
      <c r="L247" s="177"/>
      <c r="M247" s="196">
        <v>0</v>
      </c>
      <c r="N247" s="77">
        <v>0</v>
      </c>
      <c r="O247" s="128">
        <f t="shared" si="87"/>
        <v>0</v>
      </c>
      <c r="P247" s="243" t="str">
        <f t="shared" si="64"/>
        <v>SELEZIONE MESE ATTIVITA'</v>
      </c>
      <c r="Q247" s="179"/>
      <c r="R247" s="178"/>
      <c r="S247" s="178"/>
      <c r="T247" s="214" t="s">
        <v>19</v>
      </c>
      <c r="V247" s="218"/>
    </row>
    <row r="248" spans="1:22" ht="45" customHeight="1">
      <c r="A248" s="103">
        <v>247</v>
      </c>
      <c r="B248" s="103" t="str">
        <f t="shared" si="52"/>
        <v>NO</v>
      </c>
      <c r="C248" s="103" t="str">
        <f t="shared" si="53"/>
        <v/>
      </c>
      <c r="D248" s="247" t="str">
        <f>D247</f>
        <v>SELEZIONARE PAESE</v>
      </c>
      <c r="E248" s="175">
        <v>13</v>
      </c>
      <c r="F248" s="176" t="s">
        <v>32</v>
      </c>
      <c r="G248" s="103" t="s">
        <v>33</v>
      </c>
      <c r="H248" s="57"/>
      <c r="I248" s="57"/>
      <c r="J248" s="176" t="s">
        <v>35</v>
      </c>
      <c r="K248" s="176" t="s">
        <v>21</v>
      </c>
      <c r="L248" s="177"/>
      <c r="M248" s="196">
        <v>0</v>
      </c>
      <c r="N248" s="77">
        <v>0</v>
      </c>
      <c r="O248" s="128">
        <f t="shared" si="87"/>
        <v>0</v>
      </c>
      <c r="P248" s="243" t="str">
        <f t="shared" si="64"/>
        <v>SELEZIONE MESE ATTIVITA'</v>
      </c>
      <c r="Q248" s="179"/>
      <c r="R248" s="178"/>
      <c r="S248" s="178"/>
      <c r="T248" s="214" t="s">
        <v>19</v>
      </c>
      <c r="V248" s="218"/>
    </row>
    <row r="249" spans="1:22" ht="45" customHeight="1">
      <c r="A249" s="104">
        <v>248</v>
      </c>
      <c r="B249" s="103" t="str">
        <f t="shared" si="52"/>
        <v>NO</v>
      </c>
      <c r="C249" s="103" t="str">
        <f t="shared" si="53"/>
        <v/>
      </c>
      <c r="D249" s="247" t="str">
        <f>D248</f>
        <v>SELEZIONARE PAESE</v>
      </c>
      <c r="E249" s="175">
        <v>13</v>
      </c>
      <c r="F249" s="176" t="s">
        <v>32</v>
      </c>
      <c r="G249" s="103" t="s">
        <v>33</v>
      </c>
      <c r="H249" s="57"/>
      <c r="I249" s="57"/>
      <c r="J249" s="176" t="s">
        <v>35</v>
      </c>
      <c r="K249" s="176" t="s">
        <v>21</v>
      </c>
      <c r="L249" s="177"/>
      <c r="M249" s="196">
        <v>0</v>
      </c>
      <c r="N249" s="77">
        <v>0</v>
      </c>
      <c r="O249" s="128">
        <f t="shared" si="87"/>
        <v>0</v>
      </c>
      <c r="P249" s="243" t="str">
        <f t="shared" si="64"/>
        <v>SELEZIONE MESE ATTIVITA'</v>
      </c>
      <c r="Q249" s="179"/>
      <c r="R249" s="178"/>
      <c r="S249" s="178"/>
      <c r="T249" s="214" t="s">
        <v>19</v>
      </c>
      <c r="V249" s="218"/>
    </row>
    <row r="250" spans="1:22" ht="45" customHeight="1">
      <c r="A250" s="103">
        <v>249</v>
      </c>
      <c r="B250" s="103" t="str">
        <f t="shared" si="52"/>
        <v>NO</v>
      </c>
      <c r="C250" s="103" t="str">
        <f t="shared" si="53"/>
        <v/>
      </c>
      <c r="D250" s="247" t="str">
        <f t="shared" si="89"/>
        <v>SELEZIONARE PAESE</v>
      </c>
      <c r="E250" s="175">
        <v>13</v>
      </c>
      <c r="F250" s="176" t="s">
        <v>32</v>
      </c>
      <c r="G250" s="103" t="s">
        <v>33</v>
      </c>
      <c r="H250" s="57"/>
      <c r="I250" s="57"/>
      <c r="J250" s="176" t="s">
        <v>35</v>
      </c>
      <c r="K250" s="176" t="s">
        <v>21</v>
      </c>
      <c r="L250" s="177"/>
      <c r="M250" s="196">
        <v>0</v>
      </c>
      <c r="N250" s="77">
        <v>0</v>
      </c>
      <c r="O250" s="128">
        <f t="shared" si="87"/>
        <v>0</v>
      </c>
      <c r="P250" s="243" t="str">
        <f t="shared" si="64"/>
        <v>SELEZIONE MESE ATTIVITA'</v>
      </c>
      <c r="Q250" s="179"/>
      <c r="R250" s="178"/>
      <c r="S250" s="178"/>
      <c r="T250" s="214" t="s">
        <v>19</v>
      </c>
      <c r="V250" s="218"/>
    </row>
    <row r="251" spans="1:22" ht="45" customHeight="1">
      <c r="A251" s="104">
        <v>250</v>
      </c>
      <c r="B251" s="103" t="str">
        <f t="shared" si="52"/>
        <v>NO</v>
      </c>
      <c r="C251" s="103" t="str">
        <f t="shared" si="53"/>
        <v/>
      </c>
      <c r="D251" s="247" t="str">
        <f t="shared" si="89"/>
        <v>SELEZIONARE PAESE</v>
      </c>
      <c r="E251" s="109">
        <v>13</v>
      </c>
      <c r="F251" s="110" t="s">
        <v>32</v>
      </c>
      <c r="G251" s="104" t="str">
        <f t="shared" ref="G251:G254" si="90">IF(J251="Spese di organizzazione videodegustazione/evento ONLINE","DIGITALE","GENERICA")</f>
        <v>GENERICA</v>
      </c>
      <c r="H251" s="62"/>
      <c r="I251" s="62"/>
      <c r="J251" s="110" t="s">
        <v>36</v>
      </c>
      <c r="K251" s="110" t="s">
        <v>21</v>
      </c>
      <c r="L251" s="128">
        <f>IF(OR(D251="USA",D251="CANADA",D251="SVIZZERA",D251="CINA",D251="REGNO UNITO"),SUMIFS('MASSIMALI COMPLESSIVI'!C:C,'MASSIMALI COMPLESSIVI'!A:A,'1.DEG-INCOMING-TRASFERTE-SPED'!J251,'MASSIMALI COMPLESSIVI'!B:B,'1.DEG-INCOMING-TRASFERTE-SPED'!D251),180)</f>
        <v>180</v>
      </c>
      <c r="M251" s="209">
        <f>L251</f>
        <v>180</v>
      </c>
      <c r="N251" s="77">
        <v>0</v>
      </c>
      <c r="O251" s="128">
        <f t="shared" si="87"/>
        <v>0</v>
      </c>
      <c r="P251" s="243" t="str">
        <f t="shared" si="64"/>
        <v>SELEZIONE MESE ATTIVITA'</v>
      </c>
      <c r="Q251" s="78"/>
      <c r="R251" s="77"/>
      <c r="S251" s="77"/>
      <c r="T251" s="214" t="s">
        <v>19</v>
      </c>
      <c r="V251" s="218"/>
    </row>
    <row r="252" spans="1:22" ht="45" customHeight="1">
      <c r="A252" s="103">
        <v>251</v>
      </c>
      <c r="B252" s="103" t="str">
        <f t="shared" si="52"/>
        <v>NO</v>
      </c>
      <c r="C252" s="103" t="str">
        <f t="shared" si="53"/>
        <v/>
      </c>
      <c r="D252" s="247" t="str">
        <f t="shared" si="89"/>
        <v>SELEZIONARE PAESE</v>
      </c>
      <c r="E252" s="109">
        <v>13</v>
      </c>
      <c r="F252" s="110" t="s">
        <v>32</v>
      </c>
      <c r="G252" s="104" t="str">
        <f t="shared" si="90"/>
        <v>GENERICA</v>
      </c>
      <c r="H252" s="62"/>
      <c r="I252" s="62"/>
      <c r="J252" s="110" t="s">
        <v>37</v>
      </c>
      <c r="K252" s="110" t="s">
        <v>21</v>
      </c>
      <c r="L252" s="128">
        <f>IF(OR(D252="USA",D252="CANADA",D252="SVIZZERA",D252="CINA",D252="REGNO UNITO"),SUMIFS('MASSIMALI COMPLESSIVI'!C:C,'MASSIMALI COMPLESSIVI'!A:A,'1.DEG-INCOMING-TRASFERTE-SPED'!J252,'MASSIMALI COMPLESSIVI'!B:B,'1.DEG-INCOMING-TRASFERTE-SPED'!D252),60)</f>
        <v>60</v>
      </c>
      <c r="M252" s="209">
        <f t="shared" ref="M252:M253" si="91">L252</f>
        <v>60</v>
      </c>
      <c r="N252" s="77">
        <v>0</v>
      </c>
      <c r="O252" s="128">
        <f>M252*N252</f>
        <v>0</v>
      </c>
      <c r="P252" s="243" t="str">
        <f t="shared" si="64"/>
        <v>SELEZIONE MESE ATTIVITA'</v>
      </c>
      <c r="Q252" s="78"/>
      <c r="R252" s="77"/>
      <c r="S252" s="77"/>
      <c r="T252" s="214" t="s">
        <v>19</v>
      </c>
      <c r="V252" s="218"/>
    </row>
    <row r="253" spans="1:22" ht="45" customHeight="1" thickBot="1">
      <c r="A253" s="104">
        <v>252</v>
      </c>
      <c r="B253" s="103" t="str">
        <f t="shared" si="52"/>
        <v>NO</v>
      </c>
      <c r="C253" s="103" t="str">
        <f t="shared" si="53"/>
        <v/>
      </c>
      <c r="D253" s="248" t="str">
        <f>D252</f>
        <v>SELEZIONARE PAESE</v>
      </c>
      <c r="E253" s="111">
        <v>13</v>
      </c>
      <c r="F253" s="112" t="s">
        <v>32</v>
      </c>
      <c r="G253" s="121" t="str">
        <f t="shared" si="90"/>
        <v>GENERICA</v>
      </c>
      <c r="H253" s="206"/>
      <c r="I253" s="206"/>
      <c r="J253" s="112" t="s">
        <v>38</v>
      </c>
      <c r="K253" s="112" t="s">
        <v>21</v>
      </c>
      <c r="L253" s="129">
        <f>IF(OR(D253="USA",D253="CANADA",D253="SVIZZERA",D253="CINA",D253="REGNO UNITO"),SUMIFS('MASSIMALI COMPLESSIVI'!C:C,'MASSIMALI COMPLESSIVI'!A:A,'1.DEG-INCOMING-TRASFERTE-SPED'!J253,'MASSIMALI COMPLESSIVI'!B:B,'1.DEG-INCOMING-TRASFERTE-SPED'!D253),30)</f>
        <v>30</v>
      </c>
      <c r="M253" s="210">
        <f t="shared" si="91"/>
        <v>30</v>
      </c>
      <c r="N253" s="81">
        <v>0</v>
      </c>
      <c r="O253" s="129">
        <f t="shared" ref="O253" si="92">M253*N253</f>
        <v>0</v>
      </c>
      <c r="P253" s="244" t="str">
        <f t="shared" si="64"/>
        <v>SELEZIONE MESE ATTIVITA'</v>
      </c>
      <c r="Q253" s="82"/>
      <c r="R253" s="81"/>
      <c r="S253" s="81"/>
      <c r="T253" s="215" t="s">
        <v>19</v>
      </c>
      <c r="V253" s="218"/>
    </row>
    <row r="254" spans="1:22" ht="45" customHeight="1">
      <c r="A254" s="103">
        <v>253</v>
      </c>
      <c r="B254" s="103" t="str">
        <f t="shared" si="52"/>
        <v>NO</v>
      </c>
      <c r="C254" s="103" t="str">
        <f t="shared" si="53"/>
        <v/>
      </c>
      <c r="D254" s="185" t="s">
        <v>18</v>
      </c>
      <c r="E254" s="113">
        <v>14</v>
      </c>
      <c r="F254" s="114" t="s">
        <v>32</v>
      </c>
      <c r="G254" s="120" t="str">
        <f t="shared" si="90"/>
        <v>GENERICA</v>
      </c>
      <c r="H254" s="207"/>
      <c r="I254" s="207"/>
      <c r="J254" s="114" t="s">
        <v>34</v>
      </c>
      <c r="K254" s="114" t="s">
        <v>39</v>
      </c>
      <c r="L254" s="130" t="str">
        <f>IF(OR(D254="USA",D254="CANADA",D254="SVIZZERA",D254="CINA",D254="REGNO UNITO"),SUMIFS('MASSIMALI COMPLESSIVI'!C:C,'MASSIMALI COMPLESSIVI'!A:A,'1.DEG-INCOMING-TRASFERTE-SPED'!J254,'MASSIMALI COMPLESSIVI'!B:B,'1.DEG-INCOMING-TRASFERTE-SPED'!D254),"")</f>
        <v/>
      </c>
      <c r="M254" s="230">
        <v>0</v>
      </c>
      <c r="N254" s="84">
        <v>0</v>
      </c>
      <c r="O254" s="130">
        <f>M254*N254</f>
        <v>0</v>
      </c>
      <c r="P254" s="227" t="s">
        <v>23</v>
      </c>
      <c r="Q254" s="86"/>
      <c r="R254" s="84"/>
      <c r="S254" s="84"/>
      <c r="T254" s="231" t="s">
        <v>19</v>
      </c>
      <c r="V254" s="218"/>
    </row>
    <row r="255" spans="1:22" ht="45" customHeight="1">
      <c r="A255" s="104">
        <v>254</v>
      </c>
      <c r="B255" s="103" t="str">
        <f t="shared" si="52"/>
        <v>NO</v>
      </c>
      <c r="C255" s="103" t="str">
        <f t="shared" si="53"/>
        <v/>
      </c>
      <c r="D255" s="247" t="str">
        <f>D254</f>
        <v>SELEZIONARE PAESE</v>
      </c>
      <c r="E255" s="167">
        <v>14</v>
      </c>
      <c r="F255" s="168" t="s">
        <v>32</v>
      </c>
      <c r="G255" s="103" t="s">
        <v>33</v>
      </c>
      <c r="H255" s="57"/>
      <c r="I255" s="57"/>
      <c r="J255" s="168" t="s">
        <v>35</v>
      </c>
      <c r="K255" s="168" t="s">
        <v>21</v>
      </c>
      <c r="L255" s="169"/>
      <c r="M255" s="173">
        <v>0</v>
      </c>
      <c r="N255" s="170">
        <v>0</v>
      </c>
      <c r="O255" s="169">
        <f>M255*N255</f>
        <v>0</v>
      </c>
      <c r="P255" s="243" t="str">
        <f t="shared" ref="P255" si="93">P254</f>
        <v>SELEZIONE MESE ATTIVITA'</v>
      </c>
      <c r="Q255" s="171"/>
      <c r="R255" s="170"/>
      <c r="S255" s="170"/>
      <c r="T255" s="216" t="s">
        <v>19</v>
      </c>
      <c r="V255" s="218"/>
    </row>
    <row r="256" spans="1:22" ht="45" customHeight="1">
      <c r="A256" s="103">
        <v>255</v>
      </c>
      <c r="B256" s="103" t="str">
        <f t="shared" si="52"/>
        <v>NO</v>
      </c>
      <c r="C256" s="103" t="str">
        <f t="shared" si="53"/>
        <v/>
      </c>
      <c r="D256" s="247" t="str">
        <f t="shared" ref="D256:D261" si="94">D255</f>
        <v>SELEZIONARE PAESE</v>
      </c>
      <c r="E256" s="167">
        <v>14</v>
      </c>
      <c r="F256" s="168" t="s">
        <v>32</v>
      </c>
      <c r="G256" s="103" t="s">
        <v>33</v>
      </c>
      <c r="H256" s="57"/>
      <c r="I256" s="57"/>
      <c r="J256" s="168" t="s">
        <v>35</v>
      </c>
      <c r="K256" s="168" t="s">
        <v>21</v>
      </c>
      <c r="L256" s="169"/>
      <c r="M256" s="173">
        <v>0</v>
      </c>
      <c r="N256" s="170">
        <v>0</v>
      </c>
      <c r="O256" s="169">
        <f t="shared" ref="O256:O258" si="95">M256*N256</f>
        <v>0</v>
      </c>
      <c r="P256" s="243" t="str">
        <f t="shared" si="64"/>
        <v>SELEZIONE MESE ATTIVITA'</v>
      </c>
      <c r="Q256" s="171"/>
      <c r="R256" s="170"/>
      <c r="S256" s="170"/>
      <c r="T256" s="216" t="s">
        <v>19</v>
      </c>
      <c r="V256" s="218"/>
    </row>
    <row r="257" spans="1:22" ht="45" customHeight="1">
      <c r="A257" s="104">
        <v>256</v>
      </c>
      <c r="B257" s="103" t="str">
        <f t="shared" si="52"/>
        <v>NO</v>
      </c>
      <c r="C257" s="103" t="str">
        <f t="shared" si="53"/>
        <v/>
      </c>
      <c r="D257" s="247" t="str">
        <f>D256</f>
        <v>SELEZIONARE PAESE</v>
      </c>
      <c r="E257" s="167">
        <v>14</v>
      </c>
      <c r="F257" s="168" t="s">
        <v>32</v>
      </c>
      <c r="G257" s="103" t="s">
        <v>33</v>
      </c>
      <c r="H257" s="57"/>
      <c r="I257" s="57"/>
      <c r="J257" s="168" t="s">
        <v>35</v>
      </c>
      <c r="K257" s="168" t="s">
        <v>21</v>
      </c>
      <c r="L257" s="169"/>
      <c r="M257" s="173">
        <v>0</v>
      </c>
      <c r="N257" s="170">
        <v>0</v>
      </c>
      <c r="O257" s="169">
        <f t="shared" si="95"/>
        <v>0</v>
      </c>
      <c r="P257" s="243" t="str">
        <f t="shared" si="64"/>
        <v>SELEZIONE MESE ATTIVITA'</v>
      </c>
      <c r="Q257" s="171"/>
      <c r="R257" s="170"/>
      <c r="S257" s="170"/>
      <c r="T257" s="216" t="s">
        <v>19</v>
      </c>
      <c r="V257" s="218"/>
    </row>
    <row r="258" spans="1:22" ht="45" customHeight="1">
      <c r="A258" s="103">
        <v>257</v>
      </c>
      <c r="B258" s="103" t="str">
        <f t="shared" si="52"/>
        <v>NO</v>
      </c>
      <c r="C258" s="103" t="str">
        <f t="shared" si="53"/>
        <v/>
      </c>
      <c r="D258" s="247" t="str">
        <f>D257</f>
        <v>SELEZIONARE PAESE</v>
      </c>
      <c r="E258" s="167">
        <v>14</v>
      </c>
      <c r="F258" s="168" t="s">
        <v>32</v>
      </c>
      <c r="G258" s="103" t="s">
        <v>33</v>
      </c>
      <c r="H258" s="57"/>
      <c r="I258" s="57"/>
      <c r="J258" s="168" t="s">
        <v>35</v>
      </c>
      <c r="K258" s="168" t="s">
        <v>21</v>
      </c>
      <c r="L258" s="169"/>
      <c r="M258" s="173">
        <v>0</v>
      </c>
      <c r="N258" s="170">
        <v>0</v>
      </c>
      <c r="O258" s="169">
        <f t="shared" si="95"/>
        <v>0</v>
      </c>
      <c r="P258" s="243" t="str">
        <f t="shared" si="64"/>
        <v>SELEZIONE MESE ATTIVITA'</v>
      </c>
      <c r="Q258" s="171"/>
      <c r="R258" s="170"/>
      <c r="S258" s="170"/>
      <c r="T258" s="216" t="s">
        <v>19</v>
      </c>
      <c r="V258" s="218"/>
    </row>
    <row r="259" spans="1:22" ht="45" customHeight="1">
      <c r="A259" s="104">
        <v>258</v>
      </c>
      <c r="B259" s="103" t="str">
        <f t="shared" ref="B259:B322" si="96">IF(OR(D259="VIETNAM",D259="THAILANDIA (EX SIAM)",D259="TAIWAN",D259="SRI LANKA",D259="SINGAPORE",D259="REPUBBLICA DELL'INDIA",D259="NEPAL",D259="MYANMAR (EX BIRMANIA)",D259="MAURITIUS",D259="MALESIA",D259="MALDIVE",D259="LAOS",D259="INDONESIA",D259="FILIPPINE",D259="CAMBOGIA",D259="NORVEGIA",D259="COREA DEL SUD",D259="CINA",D259="BRASILE",D259="AUSTRALIA",D259="QATAR",D259="EMIRATI ARABI UNITI",),"SI","NO")</f>
        <v>NO</v>
      </c>
      <c r="C259" s="103" t="str">
        <f t="shared" ref="C259:C322" si="97">IF(OR(D259="VIETNAM",D259="THAILANDIA (EX SIAM)",D259="TAIWAN",D259="SRI LANKA",D259="SINGAPORE",D259="REPUBBLICA DELL'INDIA",D259="NEPAL",D259="MYANMAR (EX BIRMANIA)",D259="MAURITIUS",D259="MALESIA",D259="MALDIVE",D259="LAOS",D259="INDONESIA",D259="FILIPPINE",D259="CAMBOGIA"),"Area Sud Est Asiatico e Arcipelaghi Oceano indiano","")</f>
        <v/>
      </c>
      <c r="D259" s="247" t="str">
        <f t="shared" si="94"/>
        <v>SELEZIONARE PAESE</v>
      </c>
      <c r="E259" s="167">
        <v>14</v>
      </c>
      <c r="F259" s="168" t="s">
        <v>32</v>
      </c>
      <c r="G259" s="103" t="s">
        <v>33</v>
      </c>
      <c r="H259" s="57"/>
      <c r="I259" s="57"/>
      <c r="J259" s="168" t="s">
        <v>35</v>
      </c>
      <c r="K259" s="168" t="s">
        <v>21</v>
      </c>
      <c r="L259" s="169"/>
      <c r="M259" s="173">
        <v>0</v>
      </c>
      <c r="N259" s="170">
        <v>0</v>
      </c>
      <c r="O259" s="169">
        <f>M259*N259</f>
        <v>0</v>
      </c>
      <c r="P259" s="243" t="str">
        <f t="shared" si="64"/>
        <v>SELEZIONE MESE ATTIVITA'</v>
      </c>
      <c r="Q259" s="171"/>
      <c r="R259" s="170"/>
      <c r="S259" s="170"/>
      <c r="T259" s="216" t="s">
        <v>19</v>
      </c>
      <c r="V259" s="218"/>
    </row>
    <row r="260" spans="1:22" ht="45" customHeight="1">
      <c r="A260" s="103">
        <v>259</v>
      </c>
      <c r="B260" s="103" t="str">
        <f t="shared" si="96"/>
        <v>NO</v>
      </c>
      <c r="C260" s="103" t="str">
        <f t="shared" si="97"/>
        <v/>
      </c>
      <c r="D260" s="247" t="str">
        <f t="shared" si="94"/>
        <v>SELEZIONARE PAESE</v>
      </c>
      <c r="E260" s="115">
        <v>14</v>
      </c>
      <c r="F260" s="116" t="s">
        <v>32</v>
      </c>
      <c r="G260" s="104" t="str">
        <f t="shared" ref="G260:G262" si="98">IF(J260="Spese di organizzazione videodegustazione/evento ONLINE","DIGITALE","GENERICA")</f>
        <v>GENERICA</v>
      </c>
      <c r="H260" s="62"/>
      <c r="I260" s="62"/>
      <c r="J260" s="116" t="s">
        <v>36</v>
      </c>
      <c r="K260" s="116" t="s">
        <v>21</v>
      </c>
      <c r="L260" s="126">
        <f>IF(OR(D260="USA",D260="CANADA",D260="SVIZZERA",D260="CINA",D260="REGNO UNITO"),SUMIFS('MASSIMALI COMPLESSIVI'!C:C,'MASSIMALI COMPLESSIVI'!A:A,'1.DEG-INCOMING-TRASFERTE-SPED'!J260,'MASSIMALI COMPLESSIVI'!B:B,'1.DEG-INCOMING-TRASFERTE-SPED'!D260),180)</f>
        <v>180</v>
      </c>
      <c r="M260" s="211">
        <f>L260</f>
        <v>180</v>
      </c>
      <c r="N260" s="88">
        <v>0</v>
      </c>
      <c r="O260" s="126">
        <f t="shared" ref="O260:O262" si="99">M260*N260</f>
        <v>0</v>
      </c>
      <c r="P260" s="243" t="str">
        <f t="shared" si="64"/>
        <v>SELEZIONE MESE ATTIVITA'</v>
      </c>
      <c r="Q260" s="89"/>
      <c r="R260" s="88"/>
      <c r="S260" s="88"/>
      <c r="T260" s="216" t="s">
        <v>19</v>
      </c>
      <c r="V260" s="218"/>
    </row>
    <row r="261" spans="1:22" ht="45" customHeight="1">
      <c r="A261" s="104">
        <v>260</v>
      </c>
      <c r="B261" s="103" t="str">
        <f t="shared" si="96"/>
        <v>NO</v>
      </c>
      <c r="C261" s="103" t="str">
        <f t="shared" si="97"/>
        <v/>
      </c>
      <c r="D261" s="247" t="str">
        <f t="shared" si="94"/>
        <v>SELEZIONARE PAESE</v>
      </c>
      <c r="E261" s="115">
        <v>14</v>
      </c>
      <c r="F261" s="116" t="s">
        <v>32</v>
      </c>
      <c r="G261" s="104" t="str">
        <f t="shared" si="98"/>
        <v>GENERICA</v>
      </c>
      <c r="H261" s="62"/>
      <c r="I261" s="62"/>
      <c r="J261" s="116" t="s">
        <v>37</v>
      </c>
      <c r="K261" s="116" t="s">
        <v>21</v>
      </c>
      <c r="L261" s="126">
        <f>IF(OR(D261="USA",D261="CANADA",D261="SVIZZERA",D261="CINA",D261="REGNO UNITO"),SUMIFS('MASSIMALI COMPLESSIVI'!C:C,'MASSIMALI COMPLESSIVI'!A:A,'1.DEG-INCOMING-TRASFERTE-SPED'!J261,'MASSIMALI COMPLESSIVI'!B:B,'1.DEG-INCOMING-TRASFERTE-SPED'!D261),60)</f>
        <v>60</v>
      </c>
      <c r="M261" s="211">
        <f t="shared" ref="M261:M262" si="100">L261</f>
        <v>60</v>
      </c>
      <c r="N261" s="88">
        <v>0</v>
      </c>
      <c r="O261" s="126">
        <f t="shared" si="99"/>
        <v>0</v>
      </c>
      <c r="P261" s="243" t="str">
        <f t="shared" si="64"/>
        <v>SELEZIONE MESE ATTIVITA'</v>
      </c>
      <c r="Q261" s="89"/>
      <c r="R261" s="88"/>
      <c r="S261" s="88"/>
      <c r="T261" s="216" t="s">
        <v>19</v>
      </c>
      <c r="V261" s="218"/>
    </row>
    <row r="262" spans="1:22" ht="45" customHeight="1" thickBot="1">
      <c r="A262" s="103">
        <v>261</v>
      </c>
      <c r="B262" s="103" t="str">
        <f t="shared" si="96"/>
        <v>NO</v>
      </c>
      <c r="C262" s="103" t="str">
        <f t="shared" si="97"/>
        <v/>
      </c>
      <c r="D262" s="248" t="str">
        <f>D261</f>
        <v>SELEZIONARE PAESE</v>
      </c>
      <c r="E262" s="232">
        <v>14</v>
      </c>
      <c r="F262" s="220" t="s">
        <v>32</v>
      </c>
      <c r="G262" s="119" t="str">
        <f t="shared" si="98"/>
        <v>GENERICA</v>
      </c>
      <c r="H262" s="68"/>
      <c r="I262" s="68"/>
      <c r="J262" s="220" t="s">
        <v>38</v>
      </c>
      <c r="K262" s="220" t="s">
        <v>21</v>
      </c>
      <c r="L262" s="225">
        <f>IF(OR(D262="USA",D262="CANADA",D262="SVIZZERA",D262="CINA",D262="REGNO UNITO"),SUMIFS('MASSIMALI COMPLESSIVI'!C:C,'MASSIMALI COMPLESSIVI'!A:A,'1.DEG-INCOMING-TRASFERTE-SPED'!J262,'MASSIMALI COMPLESSIVI'!B:B,'1.DEG-INCOMING-TRASFERTE-SPED'!D262),30)</f>
        <v>30</v>
      </c>
      <c r="M262" s="233">
        <f t="shared" si="100"/>
        <v>30</v>
      </c>
      <c r="N262" s="223">
        <v>0</v>
      </c>
      <c r="O262" s="225">
        <f t="shared" si="99"/>
        <v>0</v>
      </c>
      <c r="P262" s="245" t="str">
        <f t="shared" si="64"/>
        <v>SELEZIONE MESE ATTIVITA'</v>
      </c>
      <c r="Q262" s="234"/>
      <c r="R262" s="223"/>
      <c r="S262" s="223"/>
      <c r="T262" s="235" t="s">
        <v>19</v>
      </c>
      <c r="V262" s="218"/>
    </row>
    <row r="263" spans="1:22" ht="45" customHeight="1">
      <c r="A263" s="104">
        <v>262</v>
      </c>
      <c r="B263" s="103" t="str">
        <f t="shared" si="96"/>
        <v>NO</v>
      </c>
      <c r="C263" s="103" t="str">
        <f t="shared" si="97"/>
        <v/>
      </c>
      <c r="D263" s="185" t="s">
        <v>18</v>
      </c>
      <c r="E263" s="107">
        <v>15</v>
      </c>
      <c r="F263" s="108" t="s">
        <v>32</v>
      </c>
      <c r="G263" s="120" t="s">
        <v>33</v>
      </c>
      <c r="H263" s="207"/>
      <c r="I263" s="207"/>
      <c r="J263" s="108" t="s">
        <v>34</v>
      </c>
      <c r="K263" s="108" t="s">
        <v>21</v>
      </c>
      <c r="L263" s="127" t="str">
        <f>IF(OR(D263="USA",D263="CANADA",D263="SVIZZERA",D263="CINA",D263="REGNO UNITO"),SUMIFS('MASSIMALI COMPLESSIVI'!C:C,'MASSIMALI COMPLESSIVI'!A:A,'1.DEG-INCOMING-TRASFERTE-SPED'!J263,'MASSIMALI COMPLESSIVI'!B:B,'1.DEG-INCOMING-TRASFERTE-SPED'!D263),"")</f>
        <v/>
      </c>
      <c r="M263" s="189">
        <v>0</v>
      </c>
      <c r="N263" s="183">
        <v>0</v>
      </c>
      <c r="O263" s="184">
        <f>M263*N263</f>
        <v>0</v>
      </c>
      <c r="P263" s="227" t="s">
        <v>23</v>
      </c>
      <c r="Q263" s="74"/>
      <c r="R263" s="72"/>
      <c r="S263" s="72"/>
      <c r="T263" s="213" t="s">
        <v>19</v>
      </c>
      <c r="V263" s="218"/>
    </row>
    <row r="264" spans="1:22" ht="45" customHeight="1">
      <c r="A264" s="103">
        <v>263</v>
      </c>
      <c r="B264" s="103" t="str">
        <f t="shared" si="96"/>
        <v>NO</v>
      </c>
      <c r="C264" s="103" t="str">
        <f t="shared" si="97"/>
        <v/>
      </c>
      <c r="D264" s="247" t="str">
        <f>D263</f>
        <v>SELEZIONARE PAESE</v>
      </c>
      <c r="E264" s="175">
        <v>15</v>
      </c>
      <c r="F264" s="176" t="s">
        <v>32</v>
      </c>
      <c r="G264" s="103" t="s">
        <v>33</v>
      </c>
      <c r="H264" s="57"/>
      <c r="I264" s="57"/>
      <c r="J264" s="176" t="s">
        <v>35</v>
      </c>
      <c r="K264" s="176" t="s">
        <v>21</v>
      </c>
      <c r="L264" s="177"/>
      <c r="M264" s="196">
        <v>0</v>
      </c>
      <c r="N264" s="77">
        <v>0</v>
      </c>
      <c r="O264" s="128">
        <f t="shared" ref="O264:O269" si="101">M264*N264</f>
        <v>0</v>
      </c>
      <c r="P264" s="243" t="str">
        <f t="shared" ref="P264" si="102">P263</f>
        <v>SELEZIONE MESE ATTIVITA'</v>
      </c>
      <c r="Q264" s="179"/>
      <c r="R264" s="178"/>
      <c r="S264" s="178"/>
      <c r="T264" s="214" t="s">
        <v>19</v>
      </c>
      <c r="V264" s="218"/>
    </row>
    <row r="265" spans="1:22" ht="45" customHeight="1">
      <c r="A265" s="104">
        <v>264</v>
      </c>
      <c r="B265" s="103" t="str">
        <f t="shared" si="96"/>
        <v>NO</v>
      </c>
      <c r="C265" s="103" t="str">
        <f t="shared" si="97"/>
        <v/>
      </c>
      <c r="D265" s="247" t="str">
        <f t="shared" ref="D265:D270" si="103">D264</f>
        <v>SELEZIONARE PAESE</v>
      </c>
      <c r="E265" s="175">
        <v>15</v>
      </c>
      <c r="F265" s="176" t="s">
        <v>32</v>
      </c>
      <c r="G265" s="103" t="s">
        <v>33</v>
      </c>
      <c r="H265" s="57"/>
      <c r="I265" s="57"/>
      <c r="J265" s="176" t="s">
        <v>35</v>
      </c>
      <c r="K265" s="176" t="s">
        <v>21</v>
      </c>
      <c r="L265" s="177"/>
      <c r="M265" s="196">
        <v>0</v>
      </c>
      <c r="N265" s="77">
        <v>0</v>
      </c>
      <c r="O265" s="128">
        <f t="shared" si="101"/>
        <v>0</v>
      </c>
      <c r="P265" s="243" t="str">
        <f t="shared" si="64"/>
        <v>SELEZIONE MESE ATTIVITA'</v>
      </c>
      <c r="Q265" s="179"/>
      <c r="R265" s="178"/>
      <c r="S265" s="178"/>
      <c r="T265" s="214" t="s">
        <v>19</v>
      </c>
      <c r="V265" s="218"/>
    </row>
    <row r="266" spans="1:22" ht="45" customHeight="1">
      <c r="A266" s="103">
        <v>265</v>
      </c>
      <c r="B266" s="103" t="str">
        <f t="shared" si="96"/>
        <v>NO</v>
      </c>
      <c r="C266" s="103" t="str">
        <f t="shared" si="97"/>
        <v/>
      </c>
      <c r="D266" s="247" t="str">
        <f>D265</f>
        <v>SELEZIONARE PAESE</v>
      </c>
      <c r="E266" s="175">
        <v>15</v>
      </c>
      <c r="F266" s="176" t="s">
        <v>32</v>
      </c>
      <c r="G266" s="103" t="s">
        <v>33</v>
      </c>
      <c r="H266" s="57"/>
      <c r="I266" s="57"/>
      <c r="J266" s="176" t="s">
        <v>35</v>
      </c>
      <c r="K266" s="176" t="s">
        <v>21</v>
      </c>
      <c r="L266" s="177"/>
      <c r="M266" s="196">
        <v>0</v>
      </c>
      <c r="N266" s="77">
        <v>0</v>
      </c>
      <c r="O266" s="128">
        <f t="shared" si="101"/>
        <v>0</v>
      </c>
      <c r="P266" s="243" t="str">
        <f t="shared" si="64"/>
        <v>SELEZIONE MESE ATTIVITA'</v>
      </c>
      <c r="Q266" s="179"/>
      <c r="R266" s="178"/>
      <c r="S266" s="178"/>
      <c r="T266" s="214" t="s">
        <v>19</v>
      </c>
      <c r="V266" s="218"/>
    </row>
    <row r="267" spans="1:22" ht="45" customHeight="1">
      <c r="A267" s="104">
        <v>266</v>
      </c>
      <c r="B267" s="103" t="str">
        <f t="shared" si="96"/>
        <v>NO</v>
      </c>
      <c r="C267" s="103" t="str">
        <f t="shared" si="97"/>
        <v/>
      </c>
      <c r="D267" s="247" t="str">
        <f>D266</f>
        <v>SELEZIONARE PAESE</v>
      </c>
      <c r="E267" s="175">
        <v>15</v>
      </c>
      <c r="F267" s="176" t="s">
        <v>32</v>
      </c>
      <c r="G267" s="103" t="s">
        <v>33</v>
      </c>
      <c r="H267" s="57"/>
      <c r="I267" s="57"/>
      <c r="J267" s="176" t="s">
        <v>35</v>
      </c>
      <c r="K267" s="176" t="s">
        <v>21</v>
      </c>
      <c r="L267" s="177"/>
      <c r="M267" s="196">
        <v>0</v>
      </c>
      <c r="N267" s="77">
        <v>0</v>
      </c>
      <c r="O267" s="128">
        <f t="shared" si="101"/>
        <v>0</v>
      </c>
      <c r="P267" s="243" t="str">
        <f t="shared" si="64"/>
        <v>SELEZIONE MESE ATTIVITA'</v>
      </c>
      <c r="Q267" s="179"/>
      <c r="R267" s="178"/>
      <c r="S267" s="178"/>
      <c r="T267" s="214" t="s">
        <v>19</v>
      </c>
      <c r="V267" s="218"/>
    </row>
    <row r="268" spans="1:22" ht="45" customHeight="1">
      <c r="A268" s="103">
        <v>267</v>
      </c>
      <c r="B268" s="103" t="str">
        <f t="shared" si="96"/>
        <v>NO</v>
      </c>
      <c r="C268" s="103" t="str">
        <f t="shared" si="97"/>
        <v/>
      </c>
      <c r="D268" s="247" t="str">
        <f t="shared" si="103"/>
        <v>SELEZIONARE PAESE</v>
      </c>
      <c r="E268" s="175">
        <v>15</v>
      </c>
      <c r="F268" s="176" t="s">
        <v>32</v>
      </c>
      <c r="G268" s="103" t="s">
        <v>33</v>
      </c>
      <c r="H268" s="57"/>
      <c r="I268" s="57"/>
      <c r="J268" s="176" t="s">
        <v>35</v>
      </c>
      <c r="K268" s="176" t="s">
        <v>21</v>
      </c>
      <c r="L268" s="177"/>
      <c r="M268" s="196">
        <v>0</v>
      </c>
      <c r="N268" s="77">
        <v>0</v>
      </c>
      <c r="O268" s="128">
        <f t="shared" si="101"/>
        <v>0</v>
      </c>
      <c r="P268" s="243" t="str">
        <f t="shared" si="64"/>
        <v>SELEZIONE MESE ATTIVITA'</v>
      </c>
      <c r="Q268" s="179"/>
      <c r="R268" s="178"/>
      <c r="S268" s="178"/>
      <c r="T268" s="214" t="s">
        <v>19</v>
      </c>
      <c r="V268" s="218"/>
    </row>
    <row r="269" spans="1:22" ht="45" customHeight="1">
      <c r="A269" s="104">
        <v>268</v>
      </c>
      <c r="B269" s="103" t="str">
        <f t="shared" si="96"/>
        <v>NO</v>
      </c>
      <c r="C269" s="103" t="str">
        <f t="shared" si="97"/>
        <v/>
      </c>
      <c r="D269" s="247" t="str">
        <f t="shared" si="103"/>
        <v>SELEZIONARE PAESE</v>
      </c>
      <c r="E269" s="109">
        <v>15</v>
      </c>
      <c r="F269" s="110" t="s">
        <v>32</v>
      </c>
      <c r="G269" s="104" t="str">
        <f t="shared" ref="G269:G272" si="104">IF(J269="Spese di organizzazione videodegustazione/evento ONLINE","DIGITALE","GENERICA")</f>
        <v>GENERICA</v>
      </c>
      <c r="H269" s="62"/>
      <c r="I269" s="62"/>
      <c r="J269" s="110" t="s">
        <v>36</v>
      </c>
      <c r="K269" s="110" t="s">
        <v>21</v>
      </c>
      <c r="L269" s="128">
        <f>IF(OR(D269="USA",D269="CANADA",D269="SVIZZERA",D269="CINA",D269="REGNO UNITO"),SUMIFS('MASSIMALI COMPLESSIVI'!C:C,'MASSIMALI COMPLESSIVI'!A:A,'1.DEG-INCOMING-TRASFERTE-SPED'!J269,'MASSIMALI COMPLESSIVI'!B:B,'1.DEG-INCOMING-TRASFERTE-SPED'!D269),180)</f>
        <v>180</v>
      </c>
      <c r="M269" s="209">
        <f>L269</f>
        <v>180</v>
      </c>
      <c r="N269" s="77">
        <v>0</v>
      </c>
      <c r="O269" s="128">
        <f t="shared" si="101"/>
        <v>0</v>
      </c>
      <c r="P269" s="243" t="str">
        <f t="shared" si="64"/>
        <v>SELEZIONE MESE ATTIVITA'</v>
      </c>
      <c r="Q269" s="78"/>
      <c r="R269" s="77"/>
      <c r="S269" s="77"/>
      <c r="T269" s="214" t="s">
        <v>19</v>
      </c>
      <c r="V269" s="218"/>
    </row>
    <row r="270" spans="1:22" ht="45" customHeight="1">
      <c r="A270" s="103">
        <v>269</v>
      </c>
      <c r="B270" s="103" t="str">
        <f t="shared" si="96"/>
        <v>NO</v>
      </c>
      <c r="C270" s="103" t="str">
        <f t="shared" si="97"/>
        <v/>
      </c>
      <c r="D270" s="247" t="str">
        <f t="shared" si="103"/>
        <v>SELEZIONARE PAESE</v>
      </c>
      <c r="E270" s="109">
        <v>15</v>
      </c>
      <c r="F270" s="110" t="s">
        <v>32</v>
      </c>
      <c r="G270" s="104" t="str">
        <f t="shared" si="104"/>
        <v>GENERICA</v>
      </c>
      <c r="H270" s="62"/>
      <c r="I270" s="62"/>
      <c r="J270" s="110" t="s">
        <v>37</v>
      </c>
      <c r="K270" s="110" t="s">
        <v>21</v>
      </c>
      <c r="L270" s="128">
        <f>IF(OR(D270="USA",D270="CANADA",D270="SVIZZERA",D270="CINA",D270="REGNO UNITO"),SUMIFS('MASSIMALI COMPLESSIVI'!C:C,'MASSIMALI COMPLESSIVI'!A:A,'1.DEG-INCOMING-TRASFERTE-SPED'!J270,'MASSIMALI COMPLESSIVI'!B:B,'1.DEG-INCOMING-TRASFERTE-SPED'!D270),60)</f>
        <v>60</v>
      </c>
      <c r="M270" s="209">
        <f t="shared" ref="M270:M271" si="105">L270</f>
        <v>60</v>
      </c>
      <c r="N270" s="77">
        <v>0</v>
      </c>
      <c r="O270" s="128">
        <f>M270*N270</f>
        <v>0</v>
      </c>
      <c r="P270" s="243" t="str">
        <f t="shared" si="64"/>
        <v>SELEZIONE MESE ATTIVITA'</v>
      </c>
      <c r="Q270" s="78"/>
      <c r="R270" s="77"/>
      <c r="S270" s="77"/>
      <c r="T270" s="214" t="s">
        <v>19</v>
      </c>
      <c r="V270" s="218"/>
    </row>
    <row r="271" spans="1:22" ht="45" customHeight="1" thickBot="1">
      <c r="A271" s="104">
        <v>270</v>
      </c>
      <c r="B271" s="103" t="str">
        <f t="shared" si="96"/>
        <v>NO</v>
      </c>
      <c r="C271" s="103" t="str">
        <f t="shared" si="97"/>
        <v/>
      </c>
      <c r="D271" s="248" t="str">
        <f>D270</f>
        <v>SELEZIONARE PAESE</v>
      </c>
      <c r="E271" s="111">
        <v>15</v>
      </c>
      <c r="F271" s="112" t="s">
        <v>32</v>
      </c>
      <c r="G271" s="121" t="str">
        <f t="shared" si="104"/>
        <v>GENERICA</v>
      </c>
      <c r="H271" s="206"/>
      <c r="I271" s="206"/>
      <c r="J271" s="112" t="s">
        <v>38</v>
      </c>
      <c r="K271" s="112" t="s">
        <v>21</v>
      </c>
      <c r="L271" s="129">
        <f>IF(OR(D271="USA",D271="CANADA",D271="SVIZZERA",D271="CINA",D271="REGNO UNITO"),SUMIFS('MASSIMALI COMPLESSIVI'!C:C,'MASSIMALI COMPLESSIVI'!A:A,'1.DEG-INCOMING-TRASFERTE-SPED'!J271,'MASSIMALI COMPLESSIVI'!B:B,'1.DEG-INCOMING-TRASFERTE-SPED'!D271),30)</f>
        <v>30</v>
      </c>
      <c r="M271" s="210">
        <f t="shared" si="105"/>
        <v>30</v>
      </c>
      <c r="N271" s="81">
        <v>0</v>
      </c>
      <c r="O271" s="129">
        <f t="shared" ref="O271" si="106">M271*N271</f>
        <v>0</v>
      </c>
      <c r="P271" s="244" t="str">
        <f t="shared" si="64"/>
        <v>SELEZIONE MESE ATTIVITA'</v>
      </c>
      <c r="Q271" s="82"/>
      <c r="R271" s="81"/>
      <c r="S271" s="81"/>
      <c r="T271" s="215" t="s">
        <v>19</v>
      </c>
      <c r="V271" s="218"/>
    </row>
    <row r="272" spans="1:22" ht="45" customHeight="1">
      <c r="A272" s="103">
        <v>271</v>
      </c>
      <c r="B272" s="103" t="str">
        <f t="shared" si="96"/>
        <v>NO</v>
      </c>
      <c r="C272" s="103" t="str">
        <f t="shared" si="97"/>
        <v/>
      </c>
      <c r="D272" s="185" t="s">
        <v>18</v>
      </c>
      <c r="E272" s="113">
        <v>16</v>
      </c>
      <c r="F272" s="114" t="s">
        <v>32</v>
      </c>
      <c r="G272" s="120" t="str">
        <f t="shared" si="104"/>
        <v>GENERICA</v>
      </c>
      <c r="H272" s="207"/>
      <c r="I272" s="207"/>
      <c r="J272" s="114" t="s">
        <v>34</v>
      </c>
      <c r="K272" s="114" t="s">
        <v>39</v>
      </c>
      <c r="L272" s="130" t="str">
        <f>IF(OR(D272="USA",D272="CANADA",D272="SVIZZERA",D272="CINA",D272="REGNO UNITO"),SUMIFS('MASSIMALI COMPLESSIVI'!C:C,'MASSIMALI COMPLESSIVI'!A:A,'1.DEG-INCOMING-TRASFERTE-SPED'!J272,'MASSIMALI COMPLESSIVI'!B:B,'1.DEG-INCOMING-TRASFERTE-SPED'!D272),"")</f>
        <v/>
      </c>
      <c r="M272" s="230">
        <v>0</v>
      </c>
      <c r="N272" s="84">
        <v>0</v>
      </c>
      <c r="O272" s="130">
        <f>M272*N272</f>
        <v>0</v>
      </c>
      <c r="P272" s="227" t="s">
        <v>23</v>
      </c>
      <c r="Q272" s="86"/>
      <c r="R272" s="84"/>
      <c r="S272" s="84"/>
      <c r="T272" s="231" t="s">
        <v>19</v>
      </c>
      <c r="V272" s="218"/>
    </row>
    <row r="273" spans="1:22" ht="45" customHeight="1">
      <c r="A273" s="104">
        <v>272</v>
      </c>
      <c r="B273" s="103" t="str">
        <f t="shared" si="96"/>
        <v>NO</v>
      </c>
      <c r="C273" s="103" t="str">
        <f t="shared" si="97"/>
        <v/>
      </c>
      <c r="D273" s="247" t="str">
        <f>D272</f>
        <v>SELEZIONARE PAESE</v>
      </c>
      <c r="E273" s="167">
        <v>16</v>
      </c>
      <c r="F273" s="168" t="s">
        <v>32</v>
      </c>
      <c r="G273" s="103" t="s">
        <v>33</v>
      </c>
      <c r="H273" s="57"/>
      <c r="I273" s="57"/>
      <c r="J273" s="168" t="s">
        <v>35</v>
      </c>
      <c r="K273" s="168" t="s">
        <v>21</v>
      </c>
      <c r="L273" s="169"/>
      <c r="M273" s="173">
        <v>0</v>
      </c>
      <c r="N273" s="170">
        <v>0</v>
      </c>
      <c r="O273" s="169">
        <f>M273*N273</f>
        <v>0</v>
      </c>
      <c r="P273" s="243" t="str">
        <f t="shared" ref="P273:P334" si="107">P272</f>
        <v>SELEZIONE MESE ATTIVITA'</v>
      </c>
      <c r="Q273" s="171"/>
      <c r="R273" s="170"/>
      <c r="S273" s="170"/>
      <c r="T273" s="216" t="s">
        <v>19</v>
      </c>
      <c r="V273" s="218"/>
    </row>
    <row r="274" spans="1:22" ht="45" customHeight="1">
      <c r="A274" s="103">
        <v>273</v>
      </c>
      <c r="B274" s="103" t="str">
        <f t="shared" si="96"/>
        <v>NO</v>
      </c>
      <c r="C274" s="103" t="str">
        <f t="shared" si="97"/>
        <v/>
      </c>
      <c r="D274" s="247" t="str">
        <f t="shared" ref="D274:D279" si="108">D273</f>
        <v>SELEZIONARE PAESE</v>
      </c>
      <c r="E274" s="167">
        <v>16</v>
      </c>
      <c r="F274" s="168" t="s">
        <v>32</v>
      </c>
      <c r="G274" s="103" t="s">
        <v>33</v>
      </c>
      <c r="H274" s="57"/>
      <c r="I274" s="57"/>
      <c r="J274" s="168" t="s">
        <v>35</v>
      </c>
      <c r="K274" s="168" t="s">
        <v>21</v>
      </c>
      <c r="L274" s="169"/>
      <c r="M274" s="173">
        <v>0</v>
      </c>
      <c r="N274" s="170">
        <v>0</v>
      </c>
      <c r="O274" s="169">
        <f t="shared" ref="O274:O276" si="109">M274*N274</f>
        <v>0</v>
      </c>
      <c r="P274" s="243" t="str">
        <f t="shared" si="107"/>
        <v>SELEZIONE MESE ATTIVITA'</v>
      </c>
      <c r="Q274" s="171"/>
      <c r="R274" s="170"/>
      <c r="S274" s="170"/>
      <c r="T274" s="216" t="s">
        <v>19</v>
      </c>
      <c r="V274" s="218"/>
    </row>
    <row r="275" spans="1:22" ht="45" customHeight="1">
      <c r="A275" s="104">
        <v>274</v>
      </c>
      <c r="B275" s="103" t="str">
        <f t="shared" si="96"/>
        <v>NO</v>
      </c>
      <c r="C275" s="103" t="str">
        <f t="shared" si="97"/>
        <v/>
      </c>
      <c r="D275" s="247" t="str">
        <f>D274</f>
        <v>SELEZIONARE PAESE</v>
      </c>
      <c r="E275" s="167">
        <v>16</v>
      </c>
      <c r="F275" s="168" t="s">
        <v>32</v>
      </c>
      <c r="G275" s="103" t="s">
        <v>33</v>
      </c>
      <c r="H275" s="57"/>
      <c r="I275" s="57"/>
      <c r="J275" s="168" t="s">
        <v>35</v>
      </c>
      <c r="K275" s="168" t="s">
        <v>21</v>
      </c>
      <c r="L275" s="169"/>
      <c r="M275" s="173">
        <v>0</v>
      </c>
      <c r="N275" s="170">
        <v>0</v>
      </c>
      <c r="O275" s="169">
        <f t="shared" si="109"/>
        <v>0</v>
      </c>
      <c r="P275" s="243" t="str">
        <f t="shared" si="107"/>
        <v>SELEZIONE MESE ATTIVITA'</v>
      </c>
      <c r="Q275" s="171"/>
      <c r="R275" s="170"/>
      <c r="S275" s="170"/>
      <c r="T275" s="216" t="s">
        <v>19</v>
      </c>
      <c r="V275" s="218"/>
    </row>
    <row r="276" spans="1:22" ht="45" customHeight="1">
      <c r="A276" s="103">
        <v>275</v>
      </c>
      <c r="B276" s="103" t="str">
        <f t="shared" si="96"/>
        <v>NO</v>
      </c>
      <c r="C276" s="103" t="str">
        <f t="shared" si="97"/>
        <v/>
      </c>
      <c r="D276" s="247" t="str">
        <f>D275</f>
        <v>SELEZIONARE PAESE</v>
      </c>
      <c r="E276" s="167">
        <v>16</v>
      </c>
      <c r="F276" s="168" t="s">
        <v>32</v>
      </c>
      <c r="G276" s="103" t="s">
        <v>33</v>
      </c>
      <c r="H276" s="57"/>
      <c r="I276" s="57"/>
      <c r="J276" s="168" t="s">
        <v>35</v>
      </c>
      <c r="K276" s="168" t="s">
        <v>21</v>
      </c>
      <c r="L276" s="169"/>
      <c r="M276" s="173">
        <v>0</v>
      </c>
      <c r="N276" s="170">
        <v>0</v>
      </c>
      <c r="O276" s="169">
        <f t="shared" si="109"/>
        <v>0</v>
      </c>
      <c r="P276" s="243" t="str">
        <f t="shared" si="107"/>
        <v>SELEZIONE MESE ATTIVITA'</v>
      </c>
      <c r="Q276" s="171"/>
      <c r="R276" s="170"/>
      <c r="S276" s="170"/>
      <c r="T276" s="216" t="s">
        <v>19</v>
      </c>
      <c r="V276" s="218"/>
    </row>
    <row r="277" spans="1:22" ht="45" customHeight="1">
      <c r="A277" s="104">
        <v>276</v>
      </c>
      <c r="B277" s="103" t="str">
        <f t="shared" si="96"/>
        <v>NO</v>
      </c>
      <c r="C277" s="103" t="str">
        <f t="shared" si="97"/>
        <v/>
      </c>
      <c r="D277" s="247" t="str">
        <f t="shared" si="108"/>
        <v>SELEZIONARE PAESE</v>
      </c>
      <c r="E277" s="167">
        <v>16</v>
      </c>
      <c r="F277" s="168" t="s">
        <v>32</v>
      </c>
      <c r="G277" s="103" t="s">
        <v>33</v>
      </c>
      <c r="H277" s="57"/>
      <c r="I277" s="57"/>
      <c r="J277" s="168" t="s">
        <v>35</v>
      </c>
      <c r="K277" s="168" t="s">
        <v>21</v>
      </c>
      <c r="L277" s="169"/>
      <c r="M277" s="173">
        <v>0</v>
      </c>
      <c r="N277" s="170">
        <v>0</v>
      </c>
      <c r="O277" s="169">
        <f>M277*N277</f>
        <v>0</v>
      </c>
      <c r="P277" s="243" t="str">
        <f t="shared" si="107"/>
        <v>SELEZIONE MESE ATTIVITA'</v>
      </c>
      <c r="Q277" s="171"/>
      <c r="R277" s="170"/>
      <c r="S277" s="170"/>
      <c r="T277" s="216" t="s">
        <v>19</v>
      </c>
      <c r="V277" s="218"/>
    </row>
    <row r="278" spans="1:22" ht="45" customHeight="1">
      <c r="A278" s="103">
        <v>277</v>
      </c>
      <c r="B278" s="103" t="str">
        <f t="shared" si="96"/>
        <v>NO</v>
      </c>
      <c r="C278" s="103" t="str">
        <f t="shared" si="97"/>
        <v/>
      </c>
      <c r="D278" s="247" t="str">
        <f t="shared" si="108"/>
        <v>SELEZIONARE PAESE</v>
      </c>
      <c r="E278" s="115">
        <v>16</v>
      </c>
      <c r="F278" s="116" t="s">
        <v>32</v>
      </c>
      <c r="G278" s="104" t="str">
        <f t="shared" ref="G278:G280" si="110">IF(J278="Spese di organizzazione videodegustazione/evento ONLINE","DIGITALE","GENERICA")</f>
        <v>GENERICA</v>
      </c>
      <c r="H278" s="62"/>
      <c r="I278" s="62"/>
      <c r="J278" s="116" t="s">
        <v>36</v>
      </c>
      <c r="K278" s="116" t="s">
        <v>21</v>
      </c>
      <c r="L278" s="126">
        <f>IF(OR(D278="USA",D278="CANADA",D278="SVIZZERA",D278="CINA",D278="REGNO UNITO"),SUMIFS('MASSIMALI COMPLESSIVI'!C:C,'MASSIMALI COMPLESSIVI'!A:A,'1.DEG-INCOMING-TRASFERTE-SPED'!J278,'MASSIMALI COMPLESSIVI'!B:B,'1.DEG-INCOMING-TRASFERTE-SPED'!D278),180)</f>
        <v>180</v>
      </c>
      <c r="M278" s="211">
        <f>L278</f>
        <v>180</v>
      </c>
      <c r="N278" s="88">
        <v>0</v>
      </c>
      <c r="O278" s="126">
        <f t="shared" ref="O278:O280" si="111">M278*N278</f>
        <v>0</v>
      </c>
      <c r="P278" s="243" t="str">
        <f t="shared" si="107"/>
        <v>SELEZIONE MESE ATTIVITA'</v>
      </c>
      <c r="Q278" s="89"/>
      <c r="R278" s="88"/>
      <c r="S278" s="88"/>
      <c r="T278" s="216" t="s">
        <v>19</v>
      </c>
      <c r="V278" s="218"/>
    </row>
    <row r="279" spans="1:22" ht="45" customHeight="1">
      <c r="A279" s="104">
        <v>278</v>
      </c>
      <c r="B279" s="103" t="str">
        <f t="shared" si="96"/>
        <v>NO</v>
      </c>
      <c r="C279" s="103" t="str">
        <f t="shared" si="97"/>
        <v/>
      </c>
      <c r="D279" s="247" t="str">
        <f t="shared" si="108"/>
        <v>SELEZIONARE PAESE</v>
      </c>
      <c r="E279" s="115">
        <v>16</v>
      </c>
      <c r="F279" s="116" t="s">
        <v>32</v>
      </c>
      <c r="G279" s="104" t="str">
        <f t="shared" si="110"/>
        <v>GENERICA</v>
      </c>
      <c r="H279" s="62"/>
      <c r="I279" s="62"/>
      <c r="J279" s="116" t="s">
        <v>37</v>
      </c>
      <c r="K279" s="116" t="s">
        <v>21</v>
      </c>
      <c r="L279" s="126">
        <f>IF(OR(D279="USA",D279="CANADA",D279="SVIZZERA",D279="CINA",D279="REGNO UNITO"),SUMIFS('MASSIMALI COMPLESSIVI'!C:C,'MASSIMALI COMPLESSIVI'!A:A,'1.DEG-INCOMING-TRASFERTE-SPED'!J279,'MASSIMALI COMPLESSIVI'!B:B,'1.DEG-INCOMING-TRASFERTE-SPED'!D279),60)</f>
        <v>60</v>
      </c>
      <c r="M279" s="211">
        <f t="shared" ref="M279:M280" si="112">L279</f>
        <v>60</v>
      </c>
      <c r="N279" s="88">
        <v>0</v>
      </c>
      <c r="O279" s="126">
        <f t="shared" si="111"/>
        <v>0</v>
      </c>
      <c r="P279" s="243" t="str">
        <f t="shared" si="107"/>
        <v>SELEZIONE MESE ATTIVITA'</v>
      </c>
      <c r="Q279" s="89"/>
      <c r="R279" s="88"/>
      <c r="S279" s="88"/>
      <c r="T279" s="216" t="s">
        <v>19</v>
      </c>
      <c r="V279" s="218"/>
    </row>
    <row r="280" spans="1:22" ht="45" customHeight="1" thickBot="1">
      <c r="A280" s="103">
        <v>279</v>
      </c>
      <c r="B280" s="103" t="str">
        <f t="shared" si="96"/>
        <v>NO</v>
      </c>
      <c r="C280" s="103" t="str">
        <f t="shared" si="97"/>
        <v/>
      </c>
      <c r="D280" s="248" t="str">
        <f>D279</f>
        <v>SELEZIONARE PAESE</v>
      </c>
      <c r="E280" s="117">
        <v>16</v>
      </c>
      <c r="F280" s="118" t="s">
        <v>32</v>
      </c>
      <c r="G280" s="121" t="str">
        <f t="shared" si="110"/>
        <v>GENERICA</v>
      </c>
      <c r="H280" s="206"/>
      <c r="I280" s="206"/>
      <c r="J280" s="118" t="s">
        <v>38</v>
      </c>
      <c r="K280" s="118" t="s">
        <v>21</v>
      </c>
      <c r="L280" s="131">
        <f>IF(OR(D280="USA",D280="CANADA",D280="SVIZZERA",D280="CINA",D280="REGNO UNITO"),SUMIFS('MASSIMALI COMPLESSIVI'!C:C,'MASSIMALI COMPLESSIVI'!A:A,'1.DEG-INCOMING-TRASFERTE-SPED'!J280,'MASSIMALI COMPLESSIVI'!B:B,'1.DEG-INCOMING-TRASFERTE-SPED'!D280),30)</f>
        <v>30</v>
      </c>
      <c r="M280" s="212">
        <f t="shared" si="112"/>
        <v>30</v>
      </c>
      <c r="N280" s="91">
        <v>0</v>
      </c>
      <c r="O280" s="131">
        <f t="shared" si="111"/>
        <v>0</v>
      </c>
      <c r="P280" s="244" t="str">
        <f t="shared" si="107"/>
        <v>SELEZIONE MESE ATTIVITA'</v>
      </c>
      <c r="Q280" s="92"/>
      <c r="R280" s="91"/>
      <c r="S280" s="91"/>
      <c r="T280" s="217" t="s">
        <v>19</v>
      </c>
      <c r="V280" s="218"/>
    </row>
    <row r="281" spans="1:22" ht="45" customHeight="1">
      <c r="A281" s="104">
        <v>280</v>
      </c>
      <c r="B281" s="103" t="str">
        <f t="shared" si="96"/>
        <v>NO</v>
      </c>
      <c r="C281" s="103" t="str">
        <f t="shared" si="97"/>
        <v/>
      </c>
      <c r="D281" s="185" t="s">
        <v>18</v>
      </c>
      <c r="E281" s="107">
        <v>17</v>
      </c>
      <c r="F281" s="108" t="s">
        <v>32</v>
      </c>
      <c r="G281" s="120" t="s">
        <v>33</v>
      </c>
      <c r="H281" s="207"/>
      <c r="I281" s="207"/>
      <c r="J281" s="108" t="s">
        <v>34</v>
      </c>
      <c r="K281" s="108" t="s">
        <v>21</v>
      </c>
      <c r="L281" s="127" t="str">
        <f>IF(OR(D281="USA",D281="CANADA",D281="SVIZZERA",D281="CINA",D281="REGNO UNITO"),SUMIFS('MASSIMALI COMPLESSIVI'!C:C,'MASSIMALI COMPLESSIVI'!A:A,'1.DEG-INCOMING-TRASFERTE-SPED'!J281,'MASSIMALI COMPLESSIVI'!B:B,'1.DEG-INCOMING-TRASFERTE-SPED'!D281),"")</f>
        <v/>
      </c>
      <c r="M281" s="189">
        <v>0</v>
      </c>
      <c r="N281" s="183">
        <v>0</v>
      </c>
      <c r="O281" s="184">
        <f>M281*N281</f>
        <v>0</v>
      </c>
      <c r="P281" s="227" t="s">
        <v>23</v>
      </c>
      <c r="Q281" s="74"/>
      <c r="R281" s="72"/>
      <c r="S281" s="72"/>
      <c r="T281" s="213" t="s">
        <v>19</v>
      </c>
      <c r="V281" s="218"/>
    </row>
    <row r="282" spans="1:22" ht="45" customHeight="1">
      <c r="A282" s="103">
        <v>281</v>
      </c>
      <c r="B282" s="103" t="str">
        <f t="shared" si="96"/>
        <v>NO</v>
      </c>
      <c r="C282" s="103" t="str">
        <f t="shared" si="97"/>
        <v/>
      </c>
      <c r="D282" s="247" t="str">
        <f>D281</f>
        <v>SELEZIONARE PAESE</v>
      </c>
      <c r="E282" s="175">
        <v>17</v>
      </c>
      <c r="F282" s="176" t="s">
        <v>32</v>
      </c>
      <c r="G282" s="103" t="s">
        <v>33</v>
      </c>
      <c r="H282" s="57"/>
      <c r="I282" s="57"/>
      <c r="J282" s="176" t="s">
        <v>35</v>
      </c>
      <c r="K282" s="176" t="s">
        <v>21</v>
      </c>
      <c r="L282" s="177"/>
      <c r="M282" s="196">
        <v>0</v>
      </c>
      <c r="N282" s="77">
        <v>0</v>
      </c>
      <c r="O282" s="128">
        <f t="shared" ref="O282:O287" si="113">M282*N282</f>
        <v>0</v>
      </c>
      <c r="P282" s="243" t="str">
        <f t="shared" ref="P282" si="114">P281</f>
        <v>SELEZIONE MESE ATTIVITA'</v>
      </c>
      <c r="Q282" s="179"/>
      <c r="R282" s="178"/>
      <c r="S282" s="178"/>
      <c r="T282" s="214" t="s">
        <v>19</v>
      </c>
      <c r="V282" s="218"/>
    </row>
    <row r="283" spans="1:22" ht="45" customHeight="1">
      <c r="A283" s="104">
        <v>282</v>
      </c>
      <c r="B283" s="103" t="str">
        <f t="shared" si="96"/>
        <v>NO</v>
      </c>
      <c r="C283" s="103" t="str">
        <f t="shared" si="97"/>
        <v/>
      </c>
      <c r="D283" s="247" t="str">
        <f t="shared" ref="D283:D288" si="115">D282</f>
        <v>SELEZIONARE PAESE</v>
      </c>
      <c r="E283" s="175">
        <v>17</v>
      </c>
      <c r="F283" s="176" t="s">
        <v>32</v>
      </c>
      <c r="G283" s="103" t="s">
        <v>33</v>
      </c>
      <c r="H283" s="57"/>
      <c r="I283" s="57"/>
      <c r="J283" s="176" t="s">
        <v>35</v>
      </c>
      <c r="K283" s="176" t="s">
        <v>21</v>
      </c>
      <c r="L283" s="177"/>
      <c r="M283" s="196">
        <v>0</v>
      </c>
      <c r="N283" s="77">
        <v>0</v>
      </c>
      <c r="O283" s="128">
        <f t="shared" si="113"/>
        <v>0</v>
      </c>
      <c r="P283" s="243" t="str">
        <f t="shared" si="107"/>
        <v>SELEZIONE MESE ATTIVITA'</v>
      </c>
      <c r="Q283" s="179"/>
      <c r="R283" s="178"/>
      <c r="S283" s="178"/>
      <c r="T283" s="214" t="s">
        <v>19</v>
      </c>
      <c r="V283" s="218"/>
    </row>
    <row r="284" spans="1:22" ht="45" customHeight="1">
      <c r="A284" s="103">
        <v>283</v>
      </c>
      <c r="B284" s="103" t="str">
        <f t="shared" si="96"/>
        <v>NO</v>
      </c>
      <c r="C284" s="103" t="str">
        <f t="shared" si="97"/>
        <v/>
      </c>
      <c r="D284" s="247" t="str">
        <f>D283</f>
        <v>SELEZIONARE PAESE</v>
      </c>
      <c r="E284" s="175">
        <v>17</v>
      </c>
      <c r="F284" s="176" t="s">
        <v>32</v>
      </c>
      <c r="G284" s="103" t="s">
        <v>33</v>
      </c>
      <c r="H284" s="57"/>
      <c r="I284" s="57"/>
      <c r="J284" s="176" t="s">
        <v>35</v>
      </c>
      <c r="K284" s="176" t="s">
        <v>21</v>
      </c>
      <c r="L284" s="177"/>
      <c r="M284" s="196">
        <v>0</v>
      </c>
      <c r="N284" s="77">
        <v>0</v>
      </c>
      <c r="O284" s="128">
        <f t="shared" si="113"/>
        <v>0</v>
      </c>
      <c r="P284" s="243" t="str">
        <f t="shared" si="107"/>
        <v>SELEZIONE MESE ATTIVITA'</v>
      </c>
      <c r="Q284" s="179"/>
      <c r="R284" s="178"/>
      <c r="S284" s="178"/>
      <c r="T284" s="214" t="s">
        <v>19</v>
      </c>
      <c r="V284" s="218"/>
    </row>
    <row r="285" spans="1:22" ht="45" customHeight="1">
      <c r="A285" s="104">
        <v>284</v>
      </c>
      <c r="B285" s="103" t="str">
        <f t="shared" si="96"/>
        <v>NO</v>
      </c>
      <c r="C285" s="103" t="str">
        <f t="shared" si="97"/>
        <v/>
      </c>
      <c r="D285" s="247" t="str">
        <f>D284</f>
        <v>SELEZIONARE PAESE</v>
      </c>
      <c r="E285" s="175">
        <v>17</v>
      </c>
      <c r="F285" s="176" t="s">
        <v>32</v>
      </c>
      <c r="G285" s="103" t="s">
        <v>33</v>
      </c>
      <c r="H285" s="57"/>
      <c r="I285" s="57"/>
      <c r="J285" s="176" t="s">
        <v>35</v>
      </c>
      <c r="K285" s="176" t="s">
        <v>21</v>
      </c>
      <c r="L285" s="177"/>
      <c r="M285" s="196">
        <v>0</v>
      </c>
      <c r="N285" s="77">
        <v>0</v>
      </c>
      <c r="O285" s="128">
        <f t="shared" si="113"/>
        <v>0</v>
      </c>
      <c r="P285" s="243" t="str">
        <f t="shared" si="107"/>
        <v>SELEZIONE MESE ATTIVITA'</v>
      </c>
      <c r="Q285" s="179"/>
      <c r="R285" s="178"/>
      <c r="S285" s="178"/>
      <c r="T285" s="214" t="s">
        <v>19</v>
      </c>
      <c r="V285" s="218"/>
    </row>
    <row r="286" spans="1:22" ht="45" customHeight="1">
      <c r="A286" s="103">
        <v>285</v>
      </c>
      <c r="B286" s="103" t="str">
        <f t="shared" si="96"/>
        <v>NO</v>
      </c>
      <c r="C286" s="103" t="str">
        <f t="shared" si="97"/>
        <v/>
      </c>
      <c r="D286" s="247" t="str">
        <f t="shared" si="115"/>
        <v>SELEZIONARE PAESE</v>
      </c>
      <c r="E286" s="175">
        <v>17</v>
      </c>
      <c r="F286" s="176" t="s">
        <v>32</v>
      </c>
      <c r="G286" s="103" t="s">
        <v>33</v>
      </c>
      <c r="H286" s="57"/>
      <c r="I286" s="57"/>
      <c r="J286" s="176" t="s">
        <v>35</v>
      </c>
      <c r="K286" s="176" t="s">
        <v>21</v>
      </c>
      <c r="L286" s="177"/>
      <c r="M286" s="196">
        <v>0</v>
      </c>
      <c r="N286" s="77">
        <v>0</v>
      </c>
      <c r="O286" s="128">
        <f t="shared" si="113"/>
        <v>0</v>
      </c>
      <c r="P286" s="243" t="str">
        <f t="shared" si="107"/>
        <v>SELEZIONE MESE ATTIVITA'</v>
      </c>
      <c r="Q286" s="179"/>
      <c r="R286" s="178"/>
      <c r="S286" s="178"/>
      <c r="T286" s="214" t="s">
        <v>19</v>
      </c>
      <c r="V286" s="218"/>
    </row>
    <row r="287" spans="1:22" ht="45" customHeight="1">
      <c r="A287" s="104">
        <v>286</v>
      </c>
      <c r="B287" s="103" t="str">
        <f t="shared" si="96"/>
        <v>NO</v>
      </c>
      <c r="C287" s="103" t="str">
        <f t="shared" si="97"/>
        <v/>
      </c>
      <c r="D287" s="247" t="str">
        <f t="shared" si="115"/>
        <v>SELEZIONARE PAESE</v>
      </c>
      <c r="E287" s="109">
        <v>17</v>
      </c>
      <c r="F287" s="110" t="s">
        <v>32</v>
      </c>
      <c r="G287" s="104" t="str">
        <f t="shared" ref="G287:G290" si="116">IF(J287="Spese di organizzazione videodegustazione/evento ONLINE","DIGITALE","GENERICA")</f>
        <v>GENERICA</v>
      </c>
      <c r="H287" s="62"/>
      <c r="I287" s="62"/>
      <c r="J287" s="110" t="s">
        <v>36</v>
      </c>
      <c r="K287" s="110" t="s">
        <v>21</v>
      </c>
      <c r="L287" s="128">
        <f>IF(OR(D287="USA",D287="CANADA",D287="SVIZZERA",D287="CINA",D287="REGNO UNITO"),SUMIFS('MASSIMALI COMPLESSIVI'!C:C,'MASSIMALI COMPLESSIVI'!A:A,'1.DEG-INCOMING-TRASFERTE-SPED'!J287,'MASSIMALI COMPLESSIVI'!B:B,'1.DEG-INCOMING-TRASFERTE-SPED'!D287),180)</f>
        <v>180</v>
      </c>
      <c r="M287" s="209">
        <f>L287</f>
        <v>180</v>
      </c>
      <c r="N287" s="77">
        <v>0</v>
      </c>
      <c r="O287" s="128">
        <f t="shared" si="113"/>
        <v>0</v>
      </c>
      <c r="P287" s="243" t="str">
        <f t="shared" si="107"/>
        <v>SELEZIONE MESE ATTIVITA'</v>
      </c>
      <c r="Q287" s="78"/>
      <c r="R287" s="77"/>
      <c r="S287" s="77"/>
      <c r="T287" s="214" t="s">
        <v>19</v>
      </c>
      <c r="V287" s="218"/>
    </row>
    <row r="288" spans="1:22" ht="45" customHeight="1">
      <c r="A288" s="103">
        <v>287</v>
      </c>
      <c r="B288" s="103" t="str">
        <f t="shared" si="96"/>
        <v>NO</v>
      </c>
      <c r="C288" s="103" t="str">
        <f t="shared" si="97"/>
        <v/>
      </c>
      <c r="D288" s="247" t="str">
        <f t="shared" si="115"/>
        <v>SELEZIONARE PAESE</v>
      </c>
      <c r="E288" s="109">
        <v>17</v>
      </c>
      <c r="F288" s="110" t="s">
        <v>32</v>
      </c>
      <c r="G288" s="104" t="str">
        <f t="shared" si="116"/>
        <v>GENERICA</v>
      </c>
      <c r="H288" s="62"/>
      <c r="I288" s="62"/>
      <c r="J288" s="110" t="s">
        <v>37</v>
      </c>
      <c r="K288" s="110" t="s">
        <v>21</v>
      </c>
      <c r="L288" s="128">
        <f>IF(OR(D288="USA",D288="CANADA",D288="SVIZZERA",D288="CINA",D288="REGNO UNITO"),SUMIFS('MASSIMALI COMPLESSIVI'!C:C,'MASSIMALI COMPLESSIVI'!A:A,'1.DEG-INCOMING-TRASFERTE-SPED'!J288,'MASSIMALI COMPLESSIVI'!B:B,'1.DEG-INCOMING-TRASFERTE-SPED'!D288),60)</f>
        <v>60</v>
      </c>
      <c r="M288" s="209">
        <f t="shared" ref="M288:M289" si="117">L288</f>
        <v>60</v>
      </c>
      <c r="N288" s="77">
        <v>0</v>
      </c>
      <c r="O288" s="128">
        <f>M288*N288</f>
        <v>0</v>
      </c>
      <c r="P288" s="243" t="str">
        <f t="shared" si="107"/>
        <v>SELEZIONE MESE ATTIVITA'</v>
      </c>
      <c r="Q288" s="78"/>
      <c r="R288" s="77"/>
      <c r="S288" s="77"/>
      <c r="T288" s="214" t="s">
        <v>19</v>
      </c>
      <c r="V288" s="218"/>
    </row>
    <row r="289" spans="1:22" ht="45" customHeight="1" thickBot="1">
      <c r="A289" s="104">
        <v>288</v>
      </c>
      <c r="B289" s="103" t="str">
        <f t="shared" si="96"/>
        <v>NO</v>
      </c>
      <c r="C289" s="103" t="str">
        <f t="shared" si="97"/>
        <v/>
      </c>
      <c r="D289" s="248" t="str">
        <f>D288</f>
        <v>SELEZIONARE PAESE</v>
      </c>
      <c r="E289" s="111">
        <v>17</v>
      </c>
      <c r="F289" s="112" t="s">
        <v>32</v>
      </c>
      <c r="G289" s="121" t="str">
        <f t="shared" si="116"/>
        <v>GENERICA</v>
      </c>
      <c r="H289" s="206"/>
      <c r="I289" s="206"/>
      <c r="J289" s="112" t="s">
        <v>38</v>
      </c>
      <c r="K289" s="112" t="s">
        <v>21</v>
      </c>
      <c r="L289" s="129">
        <f>IF(OR(D289="USA",D289="CANADA",D289="SVIZZERA",D289="CINA",D289="REGNO UNITO"),SUMIFS('MASSIMALI COMPLESSIVI'!C:C,'MASSIMALI COMPLESSIVI'!A:A,'1.DEG-INCOMING-TRASFERTE-SPED'!J289,'MASSIMALI COMPLESSIVI'!B:B,'1.DEG-INCOMING-TRASFERTE-SPED'!D289),30)</f>
        <v>30</v>
      </c>
      <c r="M289" s="210">
        <f t="shared" si="117"/>
        <v>30</v>
      </c>
      <c r="N289" s="81">
        <v>0</v>
      </c>
      <c r="O289" s="129">
        <f t="shared" ref="O289" si="118">M289*N289</f>
        <v>0</v>
      </c>
      <c r="P289" s="244" t="str">
        <f t="shared" si="107"/>
        <v>SELEZIONE MESE ATTIVITA'</v>
      </c>
      <c r="Q289" s="82"/>
      <c r="R289" s="81"/>
      <c r="S289" s="81"/>
      <c r="T289" s="215" t="s">
        <v>19</v>
      </c>
      <c r="V289" s="218"/>
    </row>
    <row r="290" spans="1:22" ht="45" customHeight="1">
      <c r="A290" s="103">
        <v>289</v>
      </c>
      <c r="B290" s="103" t="str">
        <f t="shared" si="96"/>
        <v>NO</v>
      </c>
      <c r="C290" s="103" t="str">
        <f t="shared" si="97"/>
        <v/>
      </c>
      <c r="D290" s="185" t="s">
        <v>18</v>
      </c>
      <c r="E290" s="113">
        <v>18</v>
      </c>
      <c r="F290" s="114" t="s">
        <v>32</v>
      </c>
      <c r="G290" s="120" t="str">
        <f t="shared" si="116"/>
        <v>GENERICA</v>
      </c>
      <c r="H290" s="207"/>
      <c r="I290" s="207"/>
      <c r="J290" s="114" t="s">
        <v>34</v>
      </c>
      <c r="K290" s="114" t="s">
        <v>39</v>
      </c>
      <c r="L290" s="130" t="str">
        <f>IF(OR(D290="USA",D290="CANADA",D290="SVIZZERA",D290="CINA",D290="REGNO UNITO"),SUMIFS('MASSIMALI COMPLESSIVI'!C:C,'MASSIMALI COMPLESSIVI'!A:A,'1.DEG-INCOMING-TRASFERTE-SPED'!J290,'MASSIMALI COMPLESSIVI'!B:B,'1.DEG-INCOMING-TRASFERTE-SPED'!D290),"")</f>
        <v/>
      </c>
      <c r="M290" s="230">
        <v>0</v>
      </c>
      <c r="N290" s="84">
        <v>0</v>
      </c>
      <c r="O290" s="130">
        <f>M290*N290</f>
        <v>0</v>
      </c>
      <c r="P290" s="227" t="s">
        <v>23</v>
      </c>
      <c r="Q290" s="86"/>
      <c r="R290" s="84"/>
      <c r="S290" s="84"/>
      <c r="T290" s="231" t="s">
        <v>19</v>
      </c>
      <c r="V290" s="218"/>
    </row>
    <row r="291" spans="1:22" ht="45" customHeight="1">
      <c r="A291" s="104">
        <v>290</v>
      </c>
      <c r="B291" s="103" t="str">
        <f t="shared" si="96"/>
        <v>NO</v>
      </c>
      <c r="C291" s="103" t="str">
        <f t="shared" si="97"/>
        <v/>
      </c>
      <c r="D291" s="247" t="str">
        <f>D290</f>
        <v>SELEZIONARE PAESE</v>
      </c>
      <c r="E291" s="167">
        <v>18</v>
      </c>
      <c r="F291" s="168" t="s">
        <v>32</v>
      </c>
      <c r="G291" s="103" t="s">
        <v>33</v>
      </c>
      <c r="H291" s="57"/>
      <c r="I291" s="57"/>
      <c r="J291" s="168" t="s">
        <v>35</v>
      </c>
      <c r="K291" s="168" t="s">
        <v>21</v>
      </c>
      <c r="L291" s="169"/>
      <c r="M291" s="173">
        <v>0</v>
      </c>
      <c r="N291" s="170">
        <v>0</v>
      </c>
      <c r="O291" s="169">
        <f>M291*N291</f>
        <v>0</v>
      </c>
      <c r="P291" s="243" t="str">
        <f t="shared" ref="P291" si="119">P290</f>
        <v>SELEZIONE MESE ATTIVITA'</v>
      </c>
      <c r="Q291" s="171"/>
      <c r="R291" s="170"/>
      <c r="S291" s="170"/>
      <c r="T291" s="216" t="s">
        <v>19</v>
      </c>
      <c r="V291" s="218"/>
    </row>
    <row r="292" spans="1:22" ht="45" customHeight="1">
      <c r="A292" s="103">
        <v>291</v>
      </c>
      <c r="B292" s="103" t="str">
        <f t="shared" si="96"/>
        <v>NO</v>
      </c>
      <c r="C292" s="103" t="str">
        <f t="shared" si="97"/>
        <v/>
      </c>
      <c r="D292" s="247" t="str">
        <f t="shared" ref="D292:D297" si="120">D291</f>
        <v>SELEZIONARE PAESE</v>
      </c>
      <c r="E292" s="167">
        <v>18</v>
      </c>
      <c r="F292" s="168" t="s">
        <v>32</v>
      </c>
      <c r="G292" s="103" t="s">
        <v>33</v>
      </c>
      <c r="H292" s="57"/>
      <c r="I292" s="57"/>
      <c r="J292" s="168" t="s">
        <v>35</v>
      </c>
      <c r="K292" s="168" t="s">
        <v>21</v>
      </c>
      <c r="L292" s="169"/>
      <c r="M292" s="173">
        <v>0</v>
      </c>
      <c r="N292" s="170">
        <v>0</v>
      </c>
      <c r="O292" s="169">
        <f t="shared" ref="O292:O294" si="121">M292*N292</f>
        <v>0</v>
      </c>
      <c r="P292" s="243" t="str">
        <f t="shared" si="107"/>
        <v>SELEZIONE MESE ATTIVITA'</v>
      </c>
      <c r="Q292" s="171"/>
      <c r="R292" s="170"/>
      <c r="S292" s="170"/>
      <c r="T292" s="216" t="s">
        <v>19</v>
      </c>
      <c r="V292" s="218"/>
    </row>
    <row r="293" spans="1:22" ht="45" customHeight="1">
      <c r="A293" s="104">
        <v>292</v>
      </c>
      <c r="B293" s="103" t="str">
        <f t="shared" si="96"/>
        <v>NO</v>
      </c>
      <c r="C293" s="103" t="str">
        <f t="shared" si="97"/>
        <v/>
      </c>
      <c r="D293" s="247" t="str">
        <f>D292</f>
        <v>SELEZIONARE PAESE</v>
      </c>
      <c r="E293" s="167">
        <v>18</v>
      </c>
      <c r="F293" s="168" t="s">
        <v>32</v>
      </c>
      <c r="G293" s="103" t="s">
        <v>33</v>
      </c>
      <c r="H293" s="57"/>
      <c r="I293" s="57"/>
      <c r="J293" s="168" t="s">
        <v>35</v>
      </c>
      <c r="K293" s="168" t="s">
        <v>21</v>
      </c>
      <c r="L293" s="169"/>
      <c r="M293" s="173">
        <v>0</v>
      </c>
      <c r="N293" s="170">
        <v>0</v>
      </c>
      <c r="O293" s="169">
        <f t="shared" si="121"/>
        <v>0</v>
      </c>
      <c r="P293" s="243" t="str">
        <f t="shared" si="107"/>
        <v>SELEZIONE MESE ATTIVITA'</v>
      </c>
      <c r="Q293" s="171"/>
      <c r="R293" s="170"/>
      <c r="S293" s="170"/>
      <c r="T293" s="216" t="s">
        <v>19</v>
      </c>
      <c r="V293" s="218"/>
    </row>
    <row r="294" spans="1:22" ht="45" customHeight="1">
      <c r="A294" s="103">
        <v>293</v>
      </c>
      <c r="B294" s="103" t="str">
        <f t="shared" si="96"/>
        <v>NO</v>
      </c>
      <c r="C294" s="103" t="str">
        <f t="shared" si="97"/>
        <v/>
      </c>
      <c r="D294" s="247" t="str">
        <f>D293</f>
        <v>SELEZIONARE PAESE</v>
      </c>
      <c r="E294" s="167">
        <v>18</v>
      </c>
      <c r="F294" s="168" t="s">
        <v>32</v>
      </c>
      <c r="G294" s="103" t="s">
        <v>33</v>
      </c>
      <c r="H294" s="57"/>
      <c r="I294" s="57"/>
      <c r="J294" s="168" t="s">
        <v>35</v>
      </c>
      <c r="K294" s="168" t="s">
        <v>21</v>
      </c>
      <c r="L294" s="169"/>
      <c r="M294" s="173">
        <v>0</v>
      </c>
      <c r="N294" s="170">
        <v>0</v>
      </c>
      <c r="O294" s="169">
        <f t="shared" si="121"/>
        <v>0</v>
      </c>
      <c r="P294" s="243" t="str">
        <f t="shared" si="107"/>
        <v>SELEZIONE MESE ATTIVITA'</v>
      </c>
      <c r="Q294" s="171"/>
      <c r="R294" s="170"/>
      <c r="S294" s="170"/>
      <c r="T294" s="216" t="s">
        <v>19</v>
      </c>
      <c r="V294" s="218"/>
    </row>
    <row r="295" spans="1:22" ht="45" customHeight="1">
      <c r="A295" s="104">
        <v>294</v>
      </c>
      <c r="B295" s="103" t="str">
        <f t="shared" si="96"/>
        <v>NO</v>
      </c>
      <c r="C295" s="103" t="str">
        <f t="shared" si="97"/>
        <v/>
      </c>
      <c r="D295" s="247" t="str">
        <f t="shared" si="120"/>
        <v>SELEZIONARE PAESE</v>
      </c>
      <c r="E295" s="167">
        <v>18</v>
      </c>
      <c r="F295" s="168" t="s">
        <v>32</v>
      </c>
      <c r="G295" s="103" t="s">
        <v>33</v>
      </c>
      <c r="H295" s="57"/>
      <c r="I295" s="57"/>
      <c r="J295" s="168" t="s">
        <v>35</v>
      </c>
      <c r="K295" s="168" t="s">
        <v>21</v>
      </c>
      <c r="L295" s="169"/>
      <c r="M295" s="173">
        <v>0</v>
      </c>
      <c r="N295" s="170">
        <v>0</v>
      </c>
      <c r="O295" s="169">
        <f>M295*N295</f>
        <v>0</v>
      </c>
      <c r="P295" s="243" t="str">
        <f t="shared" si="107"/>
        <v>SELEZIONE MESE ATTIVITA'</v>
      </c>
      <c r="Q295" s="171"/>
      <c r="R295" s="170"/>
      <c r="S295" s="170"/>
      <c r="T295" s="216" t="s">
        <v>19</v>
      </c>
      <c r="V295" s="218"/>
    </row>
    <row r="296" spans="1:22" ht="45" customHeight="1">
      <c r="A296" s="103">
        <v>295</v>
      </c>
      <c r="B296" s="103" t="str">
        <f t="shared" si="96"/>
        <v>NO</v>
      </c>
      <c r="C296" s="103" t="str">
        <f t="shared" si="97"/>
        <v/>
      </c>
      <c r="D296" s="247" t="str">
        <f t="shared" si="120"/>
        <v>SELEZIONARE PAESE</v>
      </c>
      <c r="E296" s="115">
        <v>18</v>
      </c>
      <c r="F296" s="116" t="s">
        <v>32</v>
      </c>
      <c r="G296" s="104" t="str">
        <f t="shared" ref="G296:G298" si="122">IF(J296="Spese di organizzazione videodegustazione/evento ONLINE","DIGITALE","GENERICA")</f>
        <v>GENERICA</v>
      </c>
      <c r="H296" s="62"/>
      <c r="I296" s="62"/>
      <c r="J296" s="116" t="s">
        <v>36</v>
      </c>
      <c r="K296" s="116" t="s">
        <v>21</v>
      </c>
      <c r="L296" s="126">
        <f>IF(OR(D296="USA",D296="CANADA",D296="SVIZZERA",D296="CINA",D296="REGNO UNITO"),SUMIFS('MASSIMALI COMPLESSIVI'!C:C,'MASSIMALI COMPLESSIVI'!A:A,'1.DEG-INCOMING-TRASFERTE-SPED'!J296,'MASSIMALI COMPLESSIVI'!B:B,'1.DEG-INCOMING-TRASFERTE-SPED'!D296),180)</f>
        <v>180</v>
      </c>
      <c r="M296" s="211">
        <f>L296</f>
        <v>180</v>
      </c>
      <c r="N296" s="88">
        <v>0</v>
      </c>
      <c r="O296" s="126">
        <f t="shared" ref="O296:O298" si="123">M296*N296</f>
        <v>0</v>
      </c>
      <c r="P296" s="243" t="str">
        <f t="shared" si="107"/>
        <v>SELEZIONE MESE ATTIVITA'</v>
      </c>
      <c r="Q296" s="89"/>
      <c r="R296" s="88"/>
      <c r="S296" s="88"/>
      <c r="T296" s="216" t="s">
        <v>19</v>
      </c>
      <c r="V296" s="218"/>
    </row>
    <row r="297" spans="1:22" ht="45" customHeight="1">
      <c r="A297" s="104">
        <v>296</v>
      </c>
      <c r="B297" s="103" t="str">
        <f t="shared" si="96"/>
        <v>NO</v>
      </c>
      <c r="C297" s="103" t="str">
        <f t="shared" si="97"/>
        <v/>
      </c>
      <c r="D297" s="247" t="str">
        <f t="shared" si="120"/>
        <v>SELEZIONARE PAESE</v>
      </c>
      <c r="E297" s="115">
        <v>18</v>
      </c>
      <c r="F297" s="116" t="s">
        <v>32</v>
      </c>
      <c r="G297" s="104" t="str">
        <f t="shared" si="122"/>
        <v>GENERICA</v>
      </c>
      <c r="H297" s="62"/>
      <c r="I297" s="62"/>
      <c r="J297" s="116" t="s">
        <v>37</v>
      </c>
      <c r="K297" s="116" t="s">
        <v>21</v>
      </c>
      <c r="L297" s="126">
        <f>IF(OR(D297="USA",D297="CANADA",D297="SVIZZERA",D297="CINA",D297="REGNO UNITO"),SUMIFS('MASSIMALI COMPLESSIVI'!C:C,'MASSIMALI COMPLESSIVI'!A:A,'1.DEG-INCOMING-TRASFERTE-SPED'!J297,'MASSIMALI COMPLESSIVI'!B:B,'1.DEG-INCOMING-TRASFERTE-SPED'!D297),60)</f>
        <v>60</v>
      </c>
      <c r="M297" s="211">
        <f t="shared" ref="M297:M298" si="124">L297</f>
        <v>60</v>
      </c>
      <c r="N297" s="88">
        <v>0</v>
      </c>
      <c r="O297" s="126">
        <f t="shared" si="123"/>
        <v>0</v>
      </c>
      <c r="P297" s="243" t="str">
        <f t="shared" si="107"/>
        <v>SELEZIONE MESE ATTIVITA'</v>
      </c>
      <c r="Q297" s="89"/>
      <c r="R297" s="88"/>
      <c r="S297" s="88"/>
      <c r="T297" s="216" t="s">
        <v>19</v>
      </c>
      <c r="V297" s="218"/>
    </row>
    <row r="298" spans="1:22" ht="45" customHeight="1" thickBot="1">
      <c r="A298" s="103">
        <v>297</v>
      </c>
      <c r="B298" s="103" t="str">
        <f t="shared" si="96"/>
        <v>NO</v>
      </c>
      <c r="C298" s="103" t="str">
        <f t="shared" si="97"/>
        <v/>
      </c>
      <c r="D298" s="248" t="str">
        <f>D297</f>
        <v>SELEZIONARE PAESE</v>
      </c>
      <c r="E298" s="117">
        <v>18</v>
      </c>
      <c r="F298" s="118" t="s">
        <v>32</v>
      </c>
      <c r="G298" s="121" t="str">
        <f t="shared" si="122"/>
        <v>GENERICA</v>
      </c>
      <c r="H298" s="206"/>
      <c r="I298" s="206"/>
      <c r="J298" s="118" t="s">
        <v>38</v>
      </c>
      <c r="K298" s="118" t="s">
        <v>21</v>
      </c>
      <c r="L298" s="131">
        <f>IF(OR(D298="USA",D298="CANADA",D298="SVIZZERA",D298="CINA",D298="REGNO UNITO"),SUMIFS('MASSIMALI COMPLESSIVI'!C:C,'MASSIMALI COMPLESSIVI'!A:A,'1.DEG-INCOMING-TRASFERTE-SPED'!J298,'MASSIMALI COMPLESSIVI'!B:B,'1.DEG-INCOMING-TRASFERTE-SPED'!D298),30)</f>
        <v>30</v>
      </c>
      <c r="M298" s="212">
        <f t="shared" si="124"/>
        <v>30</v>
      </c>
      <c r="N298" s="91">
        <v>0</v>
      </c>
      <c r="O298" s="131">
        <f t="shared" si="123"/>
        <v>0</v>
      </c>
      <c r="P298" s="244" t="str">
        <f t="shared" si="107"/>
        <v>SELEZIONE MESE ATTIVITA'</v>
      </c>
      <c r="Q298" s="92"/>
      <c r="R298" s="91"/>
      <c r="S298" s="91"/>
      <c r="T298" s="217" t="s">
        <v>19</v>
      </c>
      <c r="V298" s="218"/>
    </row>
    <row r="299" spans="1:22" ht="45" customHeight="1">
      <c r="A299" s="104">
        <v>298</v>
      </c>
      <c r="B299" s="103" t="str">
        <f t="shared" si="96"/>
        <v>NO</v>
      </c>
      <c r="C299" s="103" t="str">
        <f t="shared" si="97"/>
        <v/>
      </c>
      <c r="D299" s="185" t="s">
        <v>18</v>
      </c>
      <c r="E299" s="107">
        <v>19</v>
      </c>
      <c r="F299" s="108" t="s">
        <v>32</v>
      </c>
      <c r="G299" s="120" t="s">
        <v>33</v>
      </c>
      <c r="H299" s="207"/>
      <c r="I299" s="207"/>
      <c r="J299" s="108" t="s">
        <v>34</v>
      </c>
      <c r="K299" s="108" t="s">
        <v>21</v>
      </c>
      <c r="L299" s="127" t="str">
        <f>IF(OR(D299="USA",D299="CANADA",D299="SVIZZERA",D299="CINA",D299="REGNO UNITO"),SUMIFS('MASSIMALI COMPLESSIVI'!C:C,'MASSIMALI COMPLESSIVI'!A:A,'1.DEG-INCOMING-TRASFERTE-SPED'!J299,'MASSIMALI COMPLESSIVI'!B:B,'1.DEG-INCOMING-TRASFERTE-SPED'!D299),"")</f>
        <v/>
      </c>
      <c r="M299" s="189">
        <v>0</v>
      </c>
      <c r="N299" s="183">
        <v>0</v>
      </c>
      <c r="O299" s="184">
        <f>M299*N299</f>
        <v>0</v>
      </c>
      <c r="P299" s="227" t="s">
        <v>23</v>
      </c>
      <c r="Q299" s="74"/>
      <c r="R299" s="72"/>
      <c r="S299" s="72"/>
      <c r="T299" s="213" t="s">
        <v>19</v>
      </c>
      <c r="V299" s="218"/>
    </row>
    <row r="300" spans="1:22" ht="45" customHeight="1">
      <c r="A300" s="103">
        <v>299</v>
      </c>
      <c r="B300" s="103" t="str">
        <f t="shared" si="96"/>
        <v>NO</v>
      </c>
      <c r="C300" s="103" t="str">
        <f t="shared" si="97"/>
        <v/>
      </c>
      <c r="D300" s="247" t="str">
        <f>D299</f>
        <v>SELEZIONARE PAESE</v>
      </c>
      <c r="E300" s="175">
        <v>19</v>
      </c>
      <c r="F300" s="176" t="s">
        <v>32</v>
      </c>
      <c r="G300" s="103" t="s">
        <v>33</v>
      </c>
      <c r="H300" s="57"/>
      <c r="I300" s="57"/>
      <c r="J300" s="176" t="s">
        <v>35</v>
      </c>
      <c r="K300" s="176" t="s">
        <v>21</v>
      </c>
      <c r="L300" s="177"/>
      <c r="M300" s="196">
        <v>0</v>
      </c>
      <c r="N300" s="77">
        <v>0</v>
      </c>
      <c r="O300" s="128">
        <f t="shared" ref="O300:O305" si="125">M300*N300</f>
        <v>0</v>
      </c>
      <c r="P300" s="243" t="str">
        <f t="shared" ref="P300" si="126">P299</f>
        <v>SELEZIONE MESE ATTIVITA'</v>
      </c>
      <c r="Q300" s="179"/>
      <c r="R300" s="178"/>
      <c r="S300" s="178"/>
      <c r="T300" s="214" t="s">
        <v>19</v>
      </c>
      <c r="V300" s="218"/>
    </row>
    <row r="301" spans="1:22" ht="45" customHeight="1">
      <c r="A301" s="104">
        <v>300</v>
      </c>
      <c r="B301" s="103" t="str">
        <f t="shared" si="96"/>
        <v>NO</v>
      </c>
      <c r="C301" s="103" t="str">
        <f t="shared" si="97"/>
        <v/>
      </c>
      <c r="D301" s="247" t="str">
        <f t="shared" ref="D301:D306" si="127">D300</f>
        <v>SELEZIONARE PAESE</v>
      </c>
      <c r="E301" s="175">
        <v>19</v>
      </c>
      <c r="F301" s="176" t="s">
        <v>32</v>
      </c>
      <c r="G301" s="103" t="s">
        <v>33</v>
      </c>
      <c r="H301" s="57"/>
      <c r="I301" s="57"/>
      <c r="J301" s="176" t="s">
        <v>35</v>
      </c>
      <c r="K301" s="176" t="s">
        <v>21</v>
      </c>
      <c r="L301" s="177"/>
      <c r="M301" s="196">
        <v>0</v>
      </c>
      <c r="N301" s="77">
        <v>0</v>
      </c>
      <c r="O301" s="128">
        <f t="shared" si="125"/>
        <v>0</v>
      </c>
      <c r="P301" s="243" t="str">
        <f t="shared" si="107"/>
        <v>SELEZIONE MESE ATTIVITA'</v>
      </c>
      <c r="Q301" s="179"/>
      <c r="R301" s="178"/>
      <c r="S301" s="178"/>
      <c r="T301" s="214" t="s">
        <v>19</v>
      </c>
      <c r="V301" s="218"/>
    </row>
    <row r="302" spans="1:22" ht="45" customHeight="1">
      <c r="A302" s="103">
        <v>301</v>
      </c>
      <c r="B302" s="103" t="str">
        <f t="shared" si="96"/>
        <v>NO</v>
      </c>
      <c r="C302" s="103" t="str">
        <f t="shared" si="97"/>
        <v/>
      </c>
      <c r="D302" s="247" t="str">
        <f>D301</f>
        <v>SELEZIONARE PAESE</v>
      </c>
      <c r="E302" s="175">
        <v>19</v>
      </c>
      <c r="F302" s="176" t="s">
        <v>32</v>
      </c>
      <c r="G302" s="103" t="s">
        <v>33</v>
      </c>
      <c r="H302" s="57"/>
      <c r="I302" s="57"/>
      <c r="J302" s="176" t="s">
        <v>35</v>
      </c>
      <c r="K302" s="176" t="s">
        <v>21</v>
      </c>
      <c r="L302" s="177"/>
      <c r="M302" s="196">
        <v>0</v>
      </c>
      <c r="N302" s="77">
        <v>0</v>
      </c>
      <c r="O302" s="128">
        <f t="shared" si="125"/>
        <v>0</v>
      </c>
      <c r="P302" s="243" t="str">
        <f t="shared" si="107"/>
        <v>SELEZIONE MESE ATTIVITA'</v>
      </c>
      <c r="Q302" s="179"/>
      <c r="R302" s="178"/>
      <c r="S302" s="178"/>
      <c r="T302" s="214" t="s">
        <v>19</v>
      </c>
      <c r="V302" s="218"/>
    </row>
    <row r="303" spans="1:22" ht="45" customHeight="1">
      <c r="A303" s="104">
        <v>302</v>
      </c>
      <c r="B303" s="103" t="str">
        <f t="shared" si="96"/>
        <v>NO</v>
      </c>
      <c r="C303" s="103" t="str">
        <f t="shared" si="97"/>
        <v/>
      </c>
      <c r="D303" s="247" t="str">
        <f>D302</f>
        <v>SELEZIONARE PAESE</v>
      </c>
      <c r="E303" s="175">
        <v>19</v>
      </c>
      <c r="F303" s="176" t="s">
        <v>32</v>
      </c>
      <c r="G303" s="103" t="s">
        <v>33</v>
      </c>
      <c r="H303" s="57"/>
      <c r="I303" s="57"/>
      <c r="J303" s="176" t="s">
        <v>35</v>
      </c>
      <c r="K303" s="176" t="s">
        <v>21</v>
      </c>
      <c r="L303" s="177"/>
      <c r="M303" s="196">
        <v>0</v>
      </c>
      <c r="N303" s="77">
        <v>0</v>
      </c>
      <c r="O303" s="128">
        <f t="shared" si="125"/>
        <v>0</v>
      </c>
      <c r="P303" s="243" t="str">
        <f t="shared" si="107"/>
        <v>SELEZIONE MESE ATTIVITA'</v>
      </c>
      <c r="Q303" s="179"/>
      <c r="R303" s="178"/>
      <c r="S303" s="178"/>
      <c r="T303" s="214" t="s">
        <v>19</v>
      </c>
      <c r="V303" s="218"/>
    </row>
    <row r="304" spans="1:22" ht="45" customHeight="1">
      <c r="A304" s="103">
        <v>303</v>
      </c>
      <c r="B304" s="103" t="str">
        <f t="shared" si="96"/>
        <v>NO</v>
      </c>
      <c r="C304" s="103" t="str">
        <f t="shared" si="97"/>
        <v/>
      </c>
      <c r="D304" s="247" t="str">
        <f t="shared" si="127"/>
        <v>SELEZIONARE PAESE</v>
      </c>
      <c r="E304" s="175">
        <v>19</v>
      </c>
      <c r="F304" s="176" t="s">
        <v>32</v>
      </c>
      <c r="G304" s="103" t="s">
        <v>33</v>
      </c>
      <c r="H304" s="57"/>
      <c r="I304" s="57"/>
      <c r="J304" s="176" t="s">
        <v>35</v>
      </c>
      <c r="K304" s="176" t="s">
        <v>21</v>
      </c>
      <c r="L304" s="177"/>
      <c r="M304" s="196">
        <v>0</v>
      </c>
      <c r="N304" s="77">
        <v>0</v>
      </c>
      <c r="O304" s="128">
        <f t="shared" si="125"/>
        <v>0</v>
      </c>
      <c r="P304" s="243" t="str">
        <f t="shared" si="107"/>
        <v>SELEZIONE MESE ATTIVITA'</v>
      </c>
      <c r="Q304" s="179"/>
      <c r="R304" s="178"/>
      <c r="S304" s="178"/>
      <c r="T304" s="214" t="s">
        <v>19</v>
      </c>
      <c r="V304" s="218"/>
    </row>
    <row r="305" spans="1:22" ht="45" customHeight="1">
      <c r="A305" s="104">
        <v>304</v>
      </c>
      <c r="B305" s="103" t="str">
        <f t="shared" si="96"/>
        <v>NO</v>
      </c>
      <c r="C305" s="103" t="str">
        <f t="shared" si="97"/>
        <v/>
      </c>
      <c r="D305" s="247" t="str">
        <f t="shared" si="127"/>
        <v>SELEZIONARE PAESE</v>
      </c>
      <c r="E305" s="109">
        <v>19</v>
      </c>
      <c r="F305" s="110" t="s">
        <v>32</v>
      </c>
      <c r="G305" s="104" t="str">
        <f t="shared" ref="G305:G308" si="128">IF(J305="Spese di organizzazione videodegustazione/evento ONLINE","DIGITALE","GENERICA")</f>
        <v>GENERICA</v>
      </c>
      <c r="H305" s="62"/>
      <c r="I305" s="62"/>
      <c r="J305" s="110" t="s">
        <v>36</v>
      </c>
      <c r="K305" s="110" t="s">
        <v>21</v>
      </c>
      <c r="L305" s="128">
        <f>IF(OR(D305="USA",D305="CANADA",D305="SVIZZERA",D305="CINA",D305="REGNO UNITO"),SUMIFS('MASSIMALI COMPLESSIVI'!C:C,'MASSIMALI COMPLESSIVI'!A:A,'1.DEG-INCOMING-TRASFERTE-SPED'!J305,'MASSIMALI COMPLESSIVI'!B:B,'1.DEG-INCOMING-TRASFERTE-SPED'!D305),180)</f>
        <v>180</v>
      </c>
      <c r="M305" s="209">
        <f>L305</f>
        <v>180</v>
      </c>
      <c r="N305" s="77">
        <v>0</v>
      </c>
      <c r="O305" s="128">
        <f t="shared" si="125"/>
        <v>0</v>
      </c>
      <c r="P305" s="243" t="str">
        <f t="shared" si="107"/>
        <v>SELEZIONE MESE ATTIVITA'</v>
      </c>
      <c r="Q305" s="78"/>
      <c r="R305" s="77"/>
      <c r="S305" s="77"/>
      <c r="T305" s="214" t="s">
        <v>19</v>
      </c>
      <c r="V305" s="218"/>
    </row>
    <row r="306" spans="1:22" ht="45" customHeight="1">
      <c r="A306" s="103">
        <v>305</v>
      </c>
      <c r="B306" s="103" t="str">
        <f t="shared" si="96"/>
        <v>NO</v>
      </c>
      <c r="C306" s="103" t="str">
        <f t="shared" si="97"/>
        <v/>
      </c>
      <c r="D306" s="247" t="str">
        <f t="shared" si="127"/>
        <v>SELEZIONARE PAESE</v>
      </c>
      <c r="E306" s="109">
        <v>19</v>
      </c>
      <c r="F306" s="110" t="s">
        <v>32</v>
      </c>
      <c r="G306" s="104" t="str">
        <f t="shared" si="128"/>
        <v>GENERICA</v>
      </c>
      <c r="H306" s="62"/>
      <c r="I306" s="62"/>
      <c r="J306" s="110" t="s">
        <v>37</v>
      </c>
      <c r="K306" s="110" t="s">
        <v>21</v>
      </c>
      <c r="L306" s="128">
        <f>IF(OR(D306="USA",D306="CANADA",D306="SVIZZERA",D306="CINA",D306="REGNO UNITO"),SUMIFS('MASSIMALI COMPLESSIVI'!C:C,'MASSIMALI COMPLESSIVI'!A:A,'1.DEG-INCOMING-TRASFERTE-SPED'!J306,'MASSIMALI COMPLESSIVI'!B:B,'1.DEG-INCOMING-TRASFERTE-SPED'!D306),60)</f>
        <v>60</v>
      </c>
      <c r="M306" s="209">
        <f t="shared" ref="M306:M307" si="129">L306</f>
        <v>60</v>
      </c>
      <c r="N306" s="77">
        <v>0</v>
      </c>
      <c r="O306" s="128">
        <f>M306*N306</f>
        <v>0</v>
      </c>
      <c r="P306" s="243" t="str">
        <f t="shared" si="107"/>
        <v>SELEZIONE MESE ATTIVITA'</v>
      </c>
      <c r="Q306" s="78"/>
      <c r="R306" s="77"/>
      <c r="S306" s="77"/>
      <c r="T306" s="214" t="s">
        <v>19</v>
      </c>
      <c r="V306" s="218"/>
    </row>
    <row r="307" spans="1:22" ht="45" customHeight="1" thickBot="1">
      <c r="A307" s="104">
        <v>306</v>
      </c>
      <c r="B307" s="103" t="str">
        <f t="shared" si="96"/>
        <v>NO</v>
      </c>
      <c r="C307" s="103" t="str">
        <f t="shared" si="97"/>
        <v/>
      </c>
      <c r="D307" s="248" t="str">
        <f>D306</f>
        <v>SELEZIONARE PAESE</v>
      </c>
      <c r="E307" s="111">
        <v>19</v>
      </c>
      <c r="F307" s="112" t="s">
        <v>32</v>
      </c>
      <c r="G307" s="121" t="str">
        <f t="shared" si="128"/>
        <v>GENERICA</v>
      </c>
      <c r="H307" s="206"/>
      <c r="I307" s="206"/>
      <c r="J307" s="112" t="s">
        <v>38</v>
      </c>
      <c r="K307" s="112" t="s">
        <v>21</v>
      </c>
      <c r="L307" s="129">
        <f>IF(OR(D307="USA",D307="CANADA",D307="SVIZZERA",D307="CINA",D307="REGNO UNITO"),SUMIFS('MASSIMALI COMPLESSIVI'!C:C,'MASSIMALI COMPLESSIVI'!A:A,'1.DEG-INCOMING-TRASFERTE-SPED'!J307,'MASSIMALI COMPLESSIVI'!B:B,'1.DEG-INCOMING-TRASFERTE-SPED'!D307),30)</f>
        <v>30</v>
      </c>
      <c r="M307" s="210">
        <f t="shared" si="129"/>
        <v>30</v>
      </c>
      <c r="N307" s="81">
        <v>0</v>
      </c>
      <c r="O307" s="129">
        <f t="shared" ref="O307" si="130">M307*N307</f>
        <v>0</v>
      </c>
      <c r="P307" s="244" t="str">
        <f t="shared" si="107"/>
        <v>SELEZIONE MESE ATTIVITA'</v>
      </c>
      <c r="Q307" s="82"/>
      <c r="R307" s="81"/>
      <c r="S307" s="81"/>
      <c r="T307" s="215" t="s">
        <v>19</v>
      </c>
      <c r="V307" s="218"/>
    </row>
    <row r="308" spans="1:22" ht="45" customHeight="1">
      <c r="A308" s="103">
        <v>307</v>
      </c>
      <c r="B308" s="103" t="str">
        <f t="shared" si="96"/>
        <v>NO</v>
      </c>
      <c r="C308" s="103" t="str">
        <f t="shared" si="97"/>
        <v/>
      </c>
      <c r="D308" s="185" t="s">
        <v>18</v>
      </c>
      <c r="E308" s="113">
        <v>20</v>
      </c>
      <c r="F308" s="114" t="s">
        <v>32</v>
      </c>
      <c r="G308" s="120" t="str">
        <f t="shared" si="128"/>
        <v>GENERICA</v>
      </c>
      <c r="H308" s="207"/>
      <c r="I308" s="207"/>
      <c r="J308" s="114" t="s">
        <v>34</v>
      </c>
      <c r="K308" s="114" t="s">
        <v>39</v>
      </c>
      <c r="L308" s="130" t="str">
        <f>IF(OR(D308="USA",D308="CANADA",D308="SVIZZERA",D308="CINA",D308="REGNO UNITO"),SUMIFS('MASSIMALI COMPLESSIVI'!C:C,'MASSIMALI COMPLESSIVI'!A:A,'1.DEG-INCOMING-TRASFERTE-SPED'!J308,'MASSIMALI COMPLESSIVI'!B:B,'1.DEG-INCOMING-TRASFERTE-SPED'!D308),"")</f>
        <v/>
      </c>
      <c r="M308" s="230">
        <v>0</v>
      </c>
      <c r="N308" s="84">
        <v>0</v>
      </c>
      <c r="O308" s="130">
        <f>M308*N308</f>
        <v>0</v>
      </c>
      <c r="P308" s="227" t="s">
        <v>23</v>
      </c>
      <c r="Q308" s="86"/>
      <c r="R308" s="84"/>
      <c r="S308" s="84"/>
      <c r="T308" s="231" t="s">
        <v>19</v>
      </c>
      <c r="V308" s="218"/>
    </row>
    <row r="309" spans="1:22" ht="45" customHeight="1">
      <c r="A309" s="104">
        <v>308</v>
      </c>
      <c r="B309" s="103" t="str">
        <f t="shared" si="96"/>
        <v>NO</v>
      </c>
      <c r="C309" s="103" t="str">
        <f t="shared" si="97"/>
        <v/>
      </c>
      <c r="D309" s="247" t="str">
        <f>D308</f>
        <v>SELEZIONARE PAESE</v>
      </c>
      <c r="E309" s="167">
        <v>20</v>
      </c>
      <c r="F309" s="168" t="s">
        <v>32</v>
      </c>
      <c r="G309" s="103" t="s">
        <v>33</v>
      </c>
      <c r="H309" s="57"/>
      <c r="I309" s="57"/>
      <c r="J309" s="168" t="s">
        <v>35</v>
      </c>
      <c r="K309" s="168" t="s">
        <v>21</v>
      </c>
      <c r="L309" s="169"/>
      <c r="M309" s="173">
        <v>0</v>
      </c>
      <c r="N309" s="170">
        <v>0</v>
      </c>
      <c r="O309" s="169">
        <f>M309*N309</f>
        <v>0</v>
      </c>
      <c r="P309" s="60" t="str">
        <f t="shared" ref="P309" si="131">P308</f>
        <v>SELEZIONE MESE ATTIVITA'</v>
      </c>
      <c r="Q309" s="171"/>
      <c r="R309" s="170"/>
      <c r="S309" s="170"/>
      <c r="T309" s="216" t="s">
        <v>19</v>
      </c>
      <c r="V309" s="218"/>
    </row>
    <row r="310" spans="1:22" ht="45" customHeight="1">
      <c r="A310" s="103">
        <v>309</v>
      </c>
      <c r="B310" s="103" t="str">
        <f t="shared" si="96"/>
        <v>NO</v>
      </c>
      <c r="C310" s="103" t="str">
        <f t="shared" si="97"/>
        <v/>
      </c>
      <c r="D310" s="247" t="str">
        <f t="shared" ref="D310:D315" si="132">D309</f>
        <v>SELEZIONARE PAESE</v>
      </c>
      <c r="E310" s="167">
        <v>20</v>
      </c>
      <c r="F310" s="168" t="s">
        <v>32</v>
      </c>
      <c r="G310" s="103" t="s">
        <v>33</v>
      </c>
      <c r="H310" s="57"/>
      <c r="I310" s="57"/>
      <c r="J310" s="168" t="s">
        <v>35</v>
      </c>
      <c r="K310" s="168" t="s">
        <v>21</v>
      </c>
      <c r="L310" s="169"/>
      <c r="M310" s="173">
        <v>0</v>
      </c>
      <c r="N310" s="170">
        <v>0</v>
      </c>
      <c r="O310" s="169">
        <f t="shared" ref="O310:O312" si="133">M310*N310</f>
        <v>0</v>
      </c>
      <c r="P310" s="243" t="str">
        <f t="shared" si="107"/>
        <v>SELEZIONE MESE ATTIVITA'</v>
      </c>
      <c r="Q310" s="171"/>
      <c r="R310" s="170"/>
      <c r="S310" s="170"/>
      <c r="T310" s="216" t="s">
        <v>19</v>
      </c>
      <c r="V310" s="218"/>
    </row>
    <row r="311" spans="1:22" ht="45" customHeight="1">
      <c r="A311" s="104">
        <v>310</v>
      </c>
      <c r="B311" s="103" t="str">
        <f t="shared" si="96"/>
        <v>NO</v>
      </c>
      <c r="C311" s="103" t="str">
        <f t="shared" si="97"/>
        <v/>
      </c>
      <c r="D311" s="247" t="str">
        <f>D310</f>
        <v>SELEZIONARE PAESE</v>
      </c>
      <c r="E311" s="167">
        <v>20</v>
      </c>
      <c r="F311" s="168" t="s">
        <v>32</v>
      </c>
      <c r="G311" s="103" t="s">
        <v>33</v>
      </c>
      <c r="H311" s="57"/>
      <c r="I311" s="57"/>
      <c r="J311" s="168" t="s">
        <v>35</v>
      </c>
      <c r="K311" s="168" t="s">
        <v>21</v>
      </c>
      <c r="L311" s="169"/>
      <c r="M311" s="173">
        <v>0</v>
      </c>
      <c r="N311" s="170">
        <v>0</v>
      </c>
      <c r="O311" s="169">
        <f t="shared" si="133"/>
        <v>0</v>
      </c>
      <c r="P311" s="243" t="str">
        <f t="shared" si="107"/>
        <v>SELEZIONE MESE ATTIVITA'</v>
      </c>
      <c r="Q311" s="171"/>
      <c r="R311" s="170"/>
      <c r="S311" s="170"/>
      <c r="T311" s="216" t="s">
        <v>19</v>
      </c>
      <c r="V311" s="218"/>
    </row>
    <row r="312" spans="1:22" ht="45" customHeight="1">
      <c r="A312" s="103">
        <v>311</v>
      </c>
      <c r="B312" s="103" t="str">
        <f t="shared" si="96"/>
        <v>NO</v>
      </c>
      <c r="C312" s="103" t="str">
        <f t="shared" si="97"/>
        <v/>
      </c>
      <c r="D312" s="247" t="str">
        <f>D311</f>
        <v>SELEZIONARE PAESE</v>
      </c>
      <c r="E312" s="167">
        <v>20</v>
      </c>
      <c r="F312" s="168" t="s">
        <v>32</v>
      </c>
      <c r="G312" s="103" t="s">
        <v>33</v>
      </c>
      <c r="H312" s="57"/>
      <c r="I312" s="57"/>
      <c r="J312" s="168" t="s">
        <v>35</v>
      </c>
      <c r="K312" s="168" t="s">
        <v>21</v>
      </c>
      <c r="L312" s="169"/>
      <c r="M312" s="173">
        <v>0</v>
      </c>
      <c r="N312" s="170">
        <v>0</v>
      </c>
      <c r="O312" s="169">
        <f t="shared" si="133"/>
        <v>0</v>
      </c>
      <c r="P312" s="243" t="str">
        <f t="shared" si="107"/>
        <v>SELEZIONE MESE ATTIVITA'</v>
      </c>
      <c r="Q312" s="171"/>
      <c r="R312" s="170"/>
      <c r="S312" s="170"/>
      <c r="T312" s="216" t="s">
        <v>19</v>
      </c>
      <c r="V312" s="218"/>
    </row>
    <row r="313" spans="1:22" ht="45" customHeight="1">
      <c r="A313" s="104">
        <v>312</v>
      </c>
      <c r="B313" s="103" t="str">
        <f t="shared" si="96"/>
        <v>NO</v>
      </c>
      <c r="C313" s="103" t="str">
        <f t="shared" si="97"/>
        <v/>
      </c>
      <c r="D313" s="247" t="str">
        <f t="shared" si="132"/>
        <v>SELEZIONARE PAESE</v>
      </c>
      <c r="E313" s="167">
        <v>20</v>
      </c>
      <c r="F313" s="168" t="s">
        <v>32</v>
      </c>
      <c r="G313" s="103" t="s">
        <v>33</v>
      </c>
      <c r="H313" s="57"/>
      <c r="I313" s="57"/>
      <c r="J313" s="168" t="s">
        <v>35</v>
      </c>
      <c r="K313" s="168" t="s">
        <v>21</v>
      </c>
      <c r="L313" s="169"/>
      <c r="M313" s="173">
        <v>0</v>
      </c>
      <c r="N313" s="170">
        <v>0</v>
      </c>
      <c r="O313" s="169">
        <f>M313*N313</f>
        <v>0</v>
      </c>
      <c r="P313" s="243" t="str">
        <f t="shared" si="107"/>
        <v>SELEZIONE MESE ATTIVITA'</v>
      </c>
      <c r="Q313" s="171"/>
      <c r="R313" s="170"/>
      <c r="S313" s="170"/>
      <c r="T313" s="216" t="s">
        <v>19</v>
      </c>
      <c r="V313" s="218"/>
    </row>
    <row r="314" spans="1:22" ht="45" customHeight="1">
      <c r="A314" s="103">
        <v>313</v>
      </c>
      <c r="B314" s="103" t="str">
        <f t="shared" si="96"/>
        <v>NO</v>
      </c>
      <c r="C314" s="103" t="str">
        <f t="shared" si="97"/>
        <v/>
      </c>
      <c r="D314" s="247" t="str">
        <f t="shared" si="132"/>
        <v>SELEZIONARE PAESE</v>
      </c>
      <c r="E314" s="115">
        <v>20</v>
      </c>
      <c r="F314" s="116" t="s">
        <v>32</v>
      </c>
      <c r="G314" s="104" t="str">
        <f t="shared" ref="G314:G316" si="134">IF(J314="Spese di organizzazione videodegustazione/evento ONLINE","DIGITALE","GENERICA")</f>
        <v>GENERICA</v>
      </c>
      <c r="H314" s="62"/>
      <c r="I314" s="62"/>
      <c r="J314" s="116" t="s">
        <v>36</v>
      </c>
      <c r="K314" s="116" t="s">
        <v>21</v>
      </c>
      <c r="L314" s="126">
        <f>IF(OR(D314="USA",D314="CANADA",D314="SVIZZERA",D314="CINA",D314="REGNO UNITO"),SUMIFS('MASSIMALI COMPLESSIVI'!C:C,'MASSIMALI COMPLESSIVI'!A:A,'1.DEG-INCOMING-TRASFERTE-SPED'!J314,'MASSIMALI COMPLESSIVI'!B:B,'1.DEG-INCOMING-TRASFERTE-SPED'!D314),180)</f>
        <v>180</v>
      </c>
      <c r="M314" s="211">
        <f>L314</f>
        <v>180</v>
      </c>
      <c r="N314" s="88">
        <v>0</v>
      </c>
      <c r="O314" s="126">
        <f t="shared" ref="O314:O316" si="135">M314*N314</f>
        <v>0</v>
      </c>
      <c r="P314" s="243" t="str">
        <f t="shared" si="107"/>
        <v>SELEZIONE MESE ATTIVITA'</v>
      </c>
      <c r="Q314" s="89"/>
      <c r="R314" s="88"/>
      <c r="S314" s="88"/>
      <c r="T314" s="216" t="s">
        <v>19</v>
      </c>
      <c r="V314" s="218"/>
    </row>
    <row r="315" spans="1:22" ht="45" customHeight="1">
      <c r="A315" s="104">
        <v>314</v>
      </c>
      <c r="B315" s="103" t="str">
        <f t="shared" si="96"/>
        <v>NO</v>
      </c>
      <c r="C315" s="103" t="str">
        <f t="shared" si="97"/>
        <v/>
      </c>
      <c r="D315" s="247" t="str">
        <f t="shared" si="132"/>
        <v>SELEZIONARE PAESE</v>
      </c>
      <c r="E315" s="115">
        <v>20</v>
      </c>
      <c r="F315" s="116" t="s">
        <v>32</v>
      </c>
      <c r="G315" s="104" t="str">
        <f t="shared" si="134"/>
        <v>GENERICA</v>
      </c>
      <c r="H315" s="62"/>
      <c r="I315" s="62"/>
      <c r="J315" s="116" t="s">
        <v>37</v>
      </c>
      <c r="K315" s="116" t="s">
        <v>21</v>
      </c>
      <c r="L315" s="126">
        <f>IF(OR(D315="USA",D315="CANADA",D315="SVIZZERA",D315="CINA",D315="REGNO UNITO"),SUMIFS('MASSIMALI COMPLESSIVI'!C:C,'MASSIMALI COMPLESSIVI'!A:A,'1.DEG-INCOMING-TRASFERTE-SPED'!J315,'MASSIMALI COMPLESSIVI'!B:B,'1.DEG-INCOMING-TRASFERTE-SPED'!D315),60)</f>
        <v>60</v>
      </c>
      <c r="M315" s="211">
        <f t="shared" ref="M315:M316" si="136">L315</f>
        <v>60</v>
      </c>
      <c r="N315" s="88">
        <v>0</v>
      </c>
      <c r="O315" s="126">
        <f t="shared" si="135"/>
        <v>0</v>
      </c>
      <c r="P315" s="243" t="str">
        <f t="shared" si="107"/>
        <v>SELEZIONE MESE ATTIVITA'</v>
      </c>
      <c r="Q315" s="89"/>
      <c r="R315" s="88"/>
      <c r="S315" s="88"/>
      <c r="T315" s="216" t="s">
        <v>19</v>
      </c>
      <c r="V315" s="218"/>
    </row>
    <row r="316" spans="1:22" ht="45" customHeight="1" thickBot="1">
      <c r="A316" s="103">
        <v>315</v>
      </c>
      <c r="B316" s="103" t="str">
        <f t="shared" si="96"/>
        <v>NO</v>
      </c>
      <c r="C316" s="103" t="str">
        <f t="shared" si="97"/>
        <v/>
      </c>
      <c r="D316" s="248" t="str">
        <f>D315</f>
        <v>SELEZIONARE PAESE</v>
      </c>
      <c r="E316" s="117">
        <v>20</v>
      </c>
      <c r="F316" s="118" t="s">
        <v>32</v>
      </c>
      <c r="G316" s="121" t="str">
        <f t="shared" si="134"/>
        <v>GENERICA</v>
      </c>
      <c r="H316" s="206"/>
      <c r="I316" s="206"/>
      <c r="J316" s="118" t="s">
        <v>38</v>
      </c>
      <c r="K316" s="118" t="s">
        <v>21</v>
      </c>
      <c r="L316" s="131">
        <f>IF(OR(D316="USA",D316="CANADA",D316="SVIZZERA",D316="CINA",D316="REGNO UNITO"),SUMIFS('MASSIMALI COMPLESSIVI'!C:C,'MASSIMALI COMPLESSIVI'!A:A,'1.DEG-INCOMING-TRASFERTE-SPED'!J316,'MASSIMALI COMPLESSIVI'!B:B,'1.DEG-INCOMING-TRASFERTE-SPED'!D316),30)</f>
        <v>30</v>
      </c>
      <c r="M316" s="212">
        <f t="shared" si="136"/>
        <v>30</v>
      </c>
      <c r="N316" s="91">
        <v>0</v>
      </c>
      <c r="O316" s="131">
        <f t="shared" si="135"/>
        <v>0</v>
      </c>
      <c r="P316" s="244" t="str">
        <f t="shared" si="107"/>
        <v>SELEZIONE MESE ATTIVITA'</v>
      </c>
      <c r="Q316" s="92"/>
      <c r="R316" s="91"/>
      <c r="S316" s="91"/>
      <c r="T316" s="217" t="s">
        <v>19</v>
      </c>
      <c r="V316" s="218"/>
    </row>
    <row r="317" spans="1:22" ht="45" customHeight="1">
      <c r="A317" s="104">
        <v>316</v>
      </c>
      <c r="B317" s="103" t="str">
        <f t="shared" si="96"/>
        <v>NO</v>
      </c>
      <c r="C317" s="103" t="str">
        <f t="shared" si="97"/>
        <v/>
      </c>
      <c r="D317" s="185" t="s">
        <v>18</v>
      </c>
      <c r="E317" s="107">
        <v>21</v>
      </c>
      <c r="F317" s="108" t="s">
        <v>32</v>
      </c>
      <c r="G317" s="120" t="s">
        <v>33</v>
      </c>
      <c r="H317" s="207"/>
      <c r="I317" s="207"/>
      <c r="J317" s="108" t="s">
        <v>34</v>
      </c>
      <c r="K317" s="108" t="s">
        <v>21</v>
      </c>
      <c r="L317" s="127" t="str">
        <f>IF(OR(D317="USA",D317="CANADA",D317="SVIZZERA",D317="CINA",D317="REGNO UNITO"),SUMIFS('MASSIMALI COMPLESSIVI'!C:C,'MASSIMALI COMPLESSIVI'!A:A,'1.DEG-INCOMING-TRASFERTE-SPED'!J317,'MASSIMALI COMPLESSIVI'!B:B,'1.DEG-INCOMING-TRASFERTE-SPED'!D317),"")</f>
        <v/>
      </c>
      <c r="M317" s="189">
        <v>0</v>
      </c>
      <c r="N317" s="183">
        <v>0</v>
      </c>
      <c r="O317" s="184">
        <f>M317*N317</f>
        <v>0</v>
      </c>
      <c r="P317" s="227" t="s">
        <v>23</v>
      </c>
      <c r="Q317" s="74"/>
      <c r="R317" s="72"/>
      <c r="S317" s="72"/>
      <c r="T317" s="213" t="s">
        <v>19</v>
      </c>
      <c r="V317" s="218"/>
    </row>
    <row r="318" spans="1:22" ht="45" customHeight="1">
      <c r="A318" s="103">
        <v>317</v>
      </c>
      <c r="B318" s="103" t="str">
        <f t="shared" si="96"/>
        <v>NO</v>
      </c>
      <c r="C318" s="103" t="str">
        <f t="shared" si="97"/>
        <v/>
      </c>
      <c r="D318" s="247" t="str">
        <f>D317</f>
        <v>SELEZIONARE PAESE</v>
      </c>
      <c r="E318" s="175">
        <v>21</v>
      </c>
      <c r="F318" s="176" t="s">
        <v>32</v>
      </c>
      <c r="G318" s="103" t="s">
        <v>33</v>
      </c>
      <c r="H318" s="57"/>
      <c r="I318" s="57"/>
      <c r="J318" s="176" t="s">
        <v>35</v>
      </c>
      <c r="K318" s="176" t="s">
        <v>21</v>
      </c>
      <c r="L318" s="177"/>
      <c r="M318" s="196">
        <v>0</v>
      </c>
      <c r="N318" s="77">
        <v>0</v>
      </c>
      <c r="O318" s="128">
        <f t="shared" ref="O318:O323" si="137">M318*N318</f>
        <v>0</v>
      </c>
      <c r="P318" s="243" t="str">
        <f t="shared" ref="P318" si="138">P317</f>
        <v>SELEZIONE MESE ATTIVITA'</v>
      </c>
      <c r="Q318" s="179"/>
      <c r="R318" s="178"/>
      <c r="S318" s="178"/>
      <c r="T318" s="214" t="s">
        <v>19</v>
      </c>
      <c r="V318" s="218"/>
    </row>
    <row r="319" spans="1:22" ht="45" customHeight="1">
      <c r="A319" s="104">
        <v>318</v>
      </c>
      <c r="B319" s="103" t="str">
        <f t="shared" si="96"/>
        <v>NO</v>
      </c>
      <c r="C319" s="103" t="str">
        <f t="shared" si="97"/>
        <v/>
      </c>
      <c r="D319" s="247" t="str">
        <f t="shared" ref="D319:D324" si="139">D318</f>
        <v>SELEZIONARE PAESE</v>
      </c>
      <c r="E319" s="175">
        <v>21</v>
      </c>
      <c r="F319" s="176" t="s">
        <v>32</v>
      </c>
      <c r="G319" s="103" t="s">
        <v>33</v>
      </c>
      <c r="H319" s="57"/>
      <c r="I319" s="57"/>
      <c r="J319" s="176" t="s">
        <v>35</v>
      </c>
      <c r="K319" s="176" t="s">
        <v>21</v>
      </c>
      <c r="L319" s="177"/>
      <c r="M319" s="196">
        <v>0</v>
      </c>
      <c r="N319" s="77">
        <v>0</v>
      </c>
      <c r="O319" s="128">
        <f t="shared" si="137"/>
        <v>0</v>
      </c>
      <c r="P319" s="243" t="str">
        <f t="shared" si="107"/>
        <v>SELEZIONE MESE ATTIVITA'</v>
      </c>
      <c r="Q319" s="179"/>
      <c r="R319" s="178"/>
      <c r="S319" s="178"/>
      <c r="T319" s="214" t="s">
        <v>19</v>
      </c>
      <c r="V319" s="218"/>
    </row>
    <row r="320" spans="1:22" ht="45" customHeight="1">
      <c r="A320" s="103">
        <v>319</v>
      </c>
      <c r="B320" s="103" t="str">
        <f t="shared" si="96"/>
        <v>NO</v>
      </c>
      <c r="C320" s="103" t="str">
        <f t="shared" si="97"/>
        <v/>
      </c>
      <c r="D320" s="247" t="str">
        <f>D319</f>
        <v>SELEZIONARE PAESE</v>
      </c>
      <c r="E320" s="175">
        <v>21</v>
      </c>
      <c r="F320" s="176" t="s">
        <v>32</v>
      </c>
      <c r="G320" s="103" t="s">
        <v>33</v>
      </c>
      <c r="H320" s="57"/>
      <c r="I320" s="57"/>
      <c r="J320" s="176" t="s">
        <v>35</v>
      </c>
      <c r="K320" s="176" t="s">
        <v>21</v>
      </c>
      <c r="L320" s="177"/>
      <c r="M320" s="196">
        <v>0</v>
      </c>
      <c r="N320" s="77">
        <v>0</v>
      </c>
      <c r="O320" s="128">
        <f t="shared" si="137"/>
        <v>0</v>
      </c>
      <c r="P320" s="243" t="str">
        <f t="shared" si="107"/>
        <v>SELEZIONE MESE ATTIVITA'</v>
      </c>
      <c r="Q320" s="179"/>
      <c r="R320" s="178"/>
      <c r="S320" s="178"/>
      <c r="T320" s="214" t="s">
        <v>19</v>
      </c>
      <c r="V320" s="218"/>
    </row>
    <row r="321" spans="1:22" ht="45" customHeight="1">
      <c r="A321" s="104">
        <v>320</v>
      </c>
      <c r="B321" s="103" t="str">
        <f t="shared" si="96"/>
        <v>NO</v>
      </c>
      <c r="C321" s="103" t="str">
        <f t="shared" si="97"/>
        <v/>
      </c>
      <c r="D321" s="247" t="str">
        <f>D320</f>
        <v>SELEZIONARE PAESE</v>
      </c>
      <c r="E321" s="175">
        <v>21</v>
      </c>
      <c r="F321" s="176" t="s">
        <v>32</v>
      </c>
      <c r="G321" s="103" t="s">
        <v>33</v>
      </c>
      <c r="H321" s="57"/>
      <c r="I321" s="57"/>
      <c r="J321" s="176" t="s">
        <v>35</v>
      </c>
      <c r="K321" s="176" t="s">
        <v>21</v>
      </c>
      <c r="L321" s="177"/>
      <c r="M321" s="196">
        <v>0</v>
      </c>
      <c r="N321" s="77">
        <v>0</v>
      </c>
      <c r="O321" s="128">
        <f t="shared" si="137"/>
        <v>0</v>
      </c>
      <c r="P321" s="243" t="str">
        <f t="shared" si="107"/>
        <v>SELEZIONE MESE ATTIVITA'</v>
      </c>
      <c r="Q321" s="179"/>
      <c r="R321" s="178"/>
      <c r="S321" s="178"/>
      <c r="T321" s="214" t="s">
        <v>19</v>
      </c>
      <c r="V321" s="218"/>
    </row>
    <row r="322" spans="1:22" ht="45" customHeight="1">
      <c r="A322" s="103">
        <v>321</v>
      </c>
      <c r="B322" s="103" t="str">
        <f t="shared" si="96"/>
        <v>NO</v>
      </c>
      <c r="C322" s="103" t="str">
        <f t="shared" si="97"/>
        <v/>
      </c>
      <c r="D322" s="247" t="str">
        <f t="shared" si="139"/>
        <v>SELEZIONARE PAESE</v>
      </c>
      <c r="E322" s="175">
        <v>21</v>
      </c>
      <c r="F322" s="176" t="s">
        <v>32</v>
      </c>
      <c r="G322" s="103" t="s">
        <v>33</v>
      </c>
      <c r="H322" s="57"/>
      <c r="I322" s="57"/>
      <c r="J322" s="176" t="s">
        <v>35</v>
      </c>
      <c r="K322" s="176" t="s">
        <v>21</v>
      </c>
      <c r="L322" s="177"/>
      <c r="M322" s="196">
        <v>0</v>
      </c>
      <c r="N322" s="77">
        <v>0</v>
      </c>
      <c r="O322" s="128">
        <f t="shared" si="137"/>
        <v>0</v>
      </c>
      <c r="P322" s="243" t="str">
        <f t="shared" si="107"/>
        <v>SELEZIONE MESE ATTIVITA'</v>
      </c>
      <c r="Q322" s="179"/>
      <c r="R322" s="178"/>
      <c r="S322" s="178"/>
      <c r="T322" s="214" t="s">
        <v>19</v>
      </c>
      <c r="V322" s="218"/>
    </row>
    <row r="323" spans="1:22" ht="45" customHeight="1">
      <c r="A323" s="104">
        <v>322</v>
      </c>
      <c r="B323" s="103" t="str">
        <f t="shared" ref="B323:B386" si="140">IF(OR(D323="VIETNAM",D323="THAILANDIA (EX SIAM)",D323="TAIWAN",D323="SRI LANKA",D323="SINGAPORE",D323="REPUBBLICA DELL'INDIA",D323="NEPAL",D323="MYANMAR (EX BIRMANIA)",D323="MAURITIUS",D323="MALESIA",D323="MALDIVE",D323="LAOS",D323="INDONESIA",D323="FILIPPINE",D323="CAMBOGIA",D323="NORVEGIA",D323="COREA DEL SUD",D323="CINA",D323="BRASILE",D323="AUSTRALIA",D323="QATAR",D323="EMIRATI ARABI UNITI",),"SI","NO")</f>
        <v>NO</v>
      </c>
      <c r="C323" s="103" t="str">
        <f t="shared" ref="C323:C386" si="141">IF(OR(D323="VIETNAM",D323="THAILANDIA (EX SIAM)",D323="TAIWAN",D323="SRI LANKA",D323="SINGAPORE",D323="REPUBBLICA DELL'INDIA",D323="NEPAL",D323="MYANMAR (EX BIRMANIA)",D323="MAURITIUS",D323="MALESIA",D323="MALDIVE",D323="LAOS",D323="INDONESIA",D323="FILIPPINE",D323="CAMBOGIA"),"Area Sud Est Asiatico e Arcipelaghi Oceano indiano","")</f>
        <v/>
      </c>
      <c r="D323" s="247" t="str">
        <f t="shared" si="139"/>
        <v>SELEZIONARE PAESE</v>
      </c>
      <c r="E323" s="109">
        <v>21</v>
      </c>
      <c r="F323" s="110" t="s">
        <v>32</v>
      </c>
      <c r="G323" s="104" t="str">
        <f t="shared" ref="G323:G326" si="142">IF(J323="Spese di organizzazione videodegustazione/evento ONLINE","DIGITALE","GENERICA")</f>
        <v>GENERICA</v>
      </c>
      <c r="H323" s="62"/>
      <c r="I323" s="62"/>
      <c r="J323" s="110" t="s">
        <v>36</v>
      </c>
      <c r="K323" s="110" t="s">
        <v>21</v>
      </c>
      <c r="L323" s="128">
        <f>IF(OR(D323="USA",D323="CANADA",D323="SVIZZERA",D323="CINA",D323="REGNO UNITO"),SUMIFS('MASSIMALI COMPLESSIVI'!C:C,'MASSIMALI COMPLESSIVI'!A:A,'1.DEG-INCOMING-TRASFERTE-SPED'!J323,'MASSIMALI COMPLESSIVI'!B:B,'1.DEG-INCOMING-TRASFERTE-SPED'!D323),180)</f>
        <v>180</v>
      </c>
      <c r="M323" s="209">
        <f>L323</f>
        <v>180</v>
      </c>
      <c r="N323" s="77">
        <v>0</v>
      </c>
      <c r="O323" s="128">
        <f t="shared" si="137"/>
        <v>0</v>
      </c>
      <c r="P323" s="243" t="str">
        <f t="shared" si="107"/>
        <v>SELEZIONE MESE ATTIVITA'</v>
      </c>
      <c r="Q323" s="78"/>
      <c r="R323" s="77"/>
      <c r="S323" s="77"/>
      <c r="T323" s="214" t="s">
        <v>19</v>
      </c>
      <c r="V323" s="218"/>
    </row>
    <row r="324" spans="1:22" ht="45" customHeight="1">
      <c r="A324" s="103">
        <v>323</v>
      </c>
      <c r="B324" s="103" t="str">
        <f t="shared" si="140"/>
        <v>NO</v>
      </c>
      <c r="C324" s="103" t="str">
        <f t="shared" si="141"/>
        <v/>
      </c>
      <c r="D324" s="247" t="str">
        <f t="shared" si="139"/>
        <v>SELEZIONARE PAESE</v>
      </c>
      <c r="E324" s="109">
        <v>21</v>
      </c>
      <c r="F324" s="110" t="s">
        <v>32</v>
      </c>
      <c r="G324" s="104" t="str">
        <f t="shared" si="142"/>
        <v>GENERICA</v>
      </c>
      <c r="H324" s="62"/>
      <c r="I324" s="62"/>
      <c r="J324" s="110" t="s">
        <v>37</v>
      </c>
      <c r="K324" s="110" t="s">
        <v>21</v>
      </c>
      <c r="L324" s="128">
        <f>IF(OR(D324="USA",D324="CANADA",D324="SVIZZERA",D324="CINA",D324="REGNO UNITO"),SUMIFS('MASSIMALI COMPLESSIVI'!C:C,'MASSIMALI COMPLESSIVI'!A:A,'1.DEG-INCOMING-TRASFERTE-SPED'!J324,'MASSIMALI COMPLESSIVI'!B:B,'1.DEG-INCOMING-TRASFERTE-SPED'!D324),60)</f>
        <v>60</v>
      </c>
      <c r="M324" s="209">
        <f t="shared" ref="M324:M325" si="143">L324</f>
        <v>60</v>
      </c>
      <c r="N324" s="77">
        <v>0</v>
      </c>
      <c r="O324" s="128">
        <f>M324*N324</f>
        <v>0</v>
      </c>
      <c r="P324" s="243" t="str">
        <f t="shared" si="107"/>
        <v>SELEZIONE MESE ATTIVITA'</v>
      </c>
      <c r="Q324" s="78"/>
      <c r="R324" s="77"/>
      <c r="S324" s="77"/>
      <c r="T324" s="214" t="s">
        <v>19</v>
      </c>
      <c r="V324" s="218"/>
    </row>
    <row r="325" spans="1:22" ht="45" customHeight="1" thickBot="1">
      <c r="A325" s="104">
        <v>324</v>
      </c>
      <c r="B325" s="103" t="str">
        <f t="shared" si="140"/>
        <v>NO</v>
      </c>
      <c r="C325" s="103" t="str">
        <f t="shared" si="141"/>
        <v/>
      </c>
      <c r="D325" s="248" t="str">
        <f>D324</f>
        <v>SELEZIONARE PAESE</v>
      </c>
      <c r="E325" s="111">
        <v>21</v>
      </c>
      <c r="F325" s="112" t="s">
        <v>32</v>
      </c>
      <c r="G325" s="121" t="str">
        <f t="shared" si="142"/>
        <v>GENERICA</v>
      </c>
      <c r="H325" s="206"/>
      <c r="I325" s="206"/>
      <c r="J325" s="112" t="s">
        <v>38</v>
      </c>
      <c r="K325" s="112" t="s">
        <v>21</v>
      </c>
      <c r="L325" s="129">
        <f>IF(OR(D325="USA",D325="CANADA",D325="SVIZZERA",D325="CINA",D325="REGNO UNITO"),SUMIFS('MASSIMALI COMPLESSIVI'!C:C,'MASSIMALI COMPLESSIVI'!A:A,'1.DEG-INCOMING-TRASFERTE-SPED'!J325,'MASSIMALI COMPLESSIVI'!B:B,'1.DEG-INCOMING-TRASFERTE-SPED'!D325),30)</f>
        <v>30</v>
      </c>
      <c r="M325" s="210">
        <f t="shared" si="143"/>
        <v>30</v>
      </c>
      <c r="N325" s="81">
        <v>0</v>
      </c>
      <c r="O325" s="129">
        <f t="shared" ref="O325" si="144">M325*N325</f>
        <v>0</v>
      </c>
      <c r="P325" s="244" t="str">
        <f t="shared" si="107"/>
        <v>SELEZIONE MESE ATTIVITA'</v>
      </c>
      <c r="Q325" s="82"/>
      <c r="R325" s="81"/>
      <c r="S325" s="81"/>
      <c r="T325" s="215" t="s">
        <v>19</v>
      </c>
      <c r="V325" s="218"/>
    </row>
    <row r="326" spans="1:22" ht="45" customHeight="1">
      <c r="A326" s="103">
        <v>325</v>
      </c>
      <c r="B326" s="103" t="str">
        <f t="shared" si="140"/>
        <v>NO</v>
      </c>
      <c r="C326" s="103" t="str">
        <f t="shared" si="141"/>
        <v/>
      </c>
      <c r="D326" s="185" t="s">
        <v>18</v>
      </c>
      <c r="E326" s="113">
        <v>22</v>
      </c>
      <c r="F326" s="114" t="s">
        <v>32</v>
      </c>
      <c r="G326" s="120" t="str">
        <f t="shared" si="142"/>
        <v>GENERICA</v>
      </c>
      <c r="H326" s="207"/>
      <c r="I326" s="207"/>
      <c r="J326" s="114" t="s">
        <v>34</v>
      </c>
      <c r="K326" s="114" t="s">
        <v>39</v>
      </c>
      <c r="L326" s="130" t="str">
        <f>IF(OR(D326="USA",D326="CANADA",D326="SVIZZERA",D326="CINA",D326="REGNO UNITO"),SUMIFS('MASSIMALI COMPLESSIVI'!C:C,'MASSIMALI COMPLESSIVI'!A:A,'1.DEG-INCOMING-TRASFERTE-SPED'!J326,'MASSIMALI COMPLESSIVI'!B:B,'1.DEG-INCOMING-TRASFERTE-SPED'!D326),"")</f>
        <v/>
      </c>
      <c r="M326" s="230">
        <v>0</v>
      </c>
      <c r="N326" s="84">
        <v>0</v>
      </c>
      <c r="O326" s="130">
        <f>M326*N326</f>
        <v>0</v>
      </c>
      <c r="P326" s="227" t="s">
        <v>23</v>
      </c>
      <c r="Q326" s="86"/>
      <c r="R326" s="84"/>
      <c r="S326" s="84"/>
      <c r="T326" s="231" t="s">
        <v>19</v>
      </c>
      <c r="V326" s="218"/>
    </row>
    <row r="327" spans="1:22" ht="45" customHeight="1">
      <c r="A327" s="104">
        <v>326</v>
      </c>
      <c r="B327" s="103" t="str">
        <f t="shared" si="140"/>
        <v>NO</v>
      </c>
      <c r="C327" s="103" t="str">
        <f t="shared" si="141"/>
        <v/>
      </c>
      <c r="D327" s="247" t="str">
        <f>D326</f>
        <v>SELEZIONARE PAESE</v>
      </c>
      <c r="E327" s="167">
        <v>22</v>
      </c>
      <c r="F327" s="168" t="s">
        <v>32</v>
      </c>
      <c r="G327" s="103" t="s">
        <v>33</v>
      </c>
      <c r="H327" s="57"/>
      <c r="I327" s="57"/>
      <c r="J327" s="168" t="s">
        <v>35</v>
      </c>
      <c r="K327" s="168" t="s">
        <v>21</v>
      </c>
      <c r="L327" s="169"/>
      <c r="M327" s="173">
        <v>0</v>
      </c>
      <c r="N327" s="170">
        <v>0</v>
      </c>
      <c r="O327" s="169">
        <f>M327*N327</f>
        <v>0</v>
      </c>
      <c r="P327" s="243" t="str">
        <f t="shared" ref="P327" si="145">P326</f>
        <v>SELEZIONE MESE ATTIVITA'</v>
      </c>
      <c r="Q327" s="171"/>
      <c r="R327" s="170"/>
      <c r="S327" s="170"/>
      <c r="T327" s="216" t="s">
        <v>19</v>
      </c>
      <c r="V327" s="218"/>
    </row>
    <row r="328" spans="1:22" ht="45" customHeight="1">
      <c r="A328" s="103">
        <v>327</v>
      </c>
      <c r="B328" s="103" t="str">
        <f t="shared" si="140"/>
        <v>NO</v>
      </c>
      <c r="C328" s="103" t="str">
        <f t="shared" si="141"/>
        <v/>
      </c>
      <c r="D328" s="247" t="str">
        <f t="shared" ref="D328:D333" si="146">D327</f>
        <v>SELEZIONARE PAESE</v>
      </c>
      <c r="E328" s="167">
        <v>22</v>
      </c>
      <c r="F328" s="168" t="s">
        <v>32</v>
      </c>
      <c r="G328" s="103" t="s">
        <v>33</v>
      </c>
      <c r="H328" s="57"/>
      <c r="I328" s="57"/>
      <c r="J328" s="168" t="s">
        <v>35</v>
      </c>
      <c r="K328" s="168" t="s">
        <v>21</v>
      </c>
      <c r="L328" s="169"/>
      <c r="M328" s="173">
        <v>0</v>
      </c>
      <c r="N328" s="170">
        <v>0</v>
      </c>
      <c r="O328" s="169">
        <f t="shared" ref="O328:O330" si="147">M328*N328</f>
        <v>0</v>
      </c>
      <c r="P328" s="243" t="str">
        <f t="shared" si="107"/>
        <v>SELEZIONE MESE ATTIVITA'</v>
      </c>
      <c r="Q328" s="171"/>
      <c r="R328" s="170"/>
      <c r="S328" s="170"/>
      <c r="T328" s="216" t="s">
        <v>19</v>
      </c>
      <c r="V328" s="218"/>
    </row>
    <row r="329" spans="1:22" ht="45" customHeight="1">
      <c r="A329" s="104">
        <v>328</v>
      </c>
      <c r="B329" s="103" t="str">
        <f t="shared" si="140"/>
        <v>NO</v>
      </c>
      <c r="C329" s="103" t="str">
        <f t="shared" si="141"/>
        <v/>
      </c>
      <c r="D329" s="247" t="str">
        <f>D328</f>
        <v>SELEZIONARE PAESE</v>
      </c>
      <c r="E329" s="167">
        <v>22</v>
      </c>
      <c r="F329" s="168" t="s">
        <v>32</v>
      </c>
      <c r="G329" s="103" t="s">
        <v>33</v>
      </c>
      <c r="H329" s="57"/>
      <c r="I329" s="57"/>
      <c r="J329" s="168" t="s">
        <v>35</v>
      </c>
      <c r="K329" s="168" t="s">
        <v>21</v>
      </c>
      <c r="L329" s="169"/>
      <c r="M329" s="173">
        <v>0</v>
      </c>
      <c r="N329" s="170">
        <v>0</v>
      </c>
      <c r="O329" s="169">
        <f t="shared" si="147"/>
        <v>0</v>
      </c>
      <c r="P329" s="243" t="str">
        <f t="shared" si="107"/>
        <v>SELEZIONE MESE ATTIVITA'</v>
      </c>
      <c r="Q329" s="171"/>
      <c r="R329" s="170"/>
      <c r="S329" s="170"/>
      <c r="T329" s="216" t="s">
        <v>19</v>
      </c>
      <c r="V329" s="218"/>
    </row>
    <row r="330" spans="1:22" ht="45" customHeight="1">
      <c r="A330" s="103">
        <v>329</v>
      </c>
      <c r="B330" s="103" t="str">
        <f t="shared" si="140"/>
        <v>NO</v>
      </c>
      <c r="C330" s="103" t="str">
        <f t="shared" si="141"/>
        <v/>
      </c>
      <c r="D330" s="247" t="str">
        <f>D329</f>
        <v>SELEZIONARE PAESE</v>
      </c>
      <c r="E330" s="167">
        <v>22</v>
      </c>
      <c r="F330" s="168" t="s">
        <v>32</v>
      </c>
      <c r="G330" s="103" t="s">
        <v>33</v>
      </c>
      <c r="H330" s="57"/>
      <c r="I330" s="57"/>
      <c r="J330" s="168" t="s">
        <v>35</v>
      </c>
      <c r="K330" s="168" t="s">
        <v>21</v>
      </c>
      <c r="L330" s="169"/>
      <c r="M330" s="173">
        <v>0</v>
      </c>
      <c r="N330" s="170">
        <v>0</v>
      </c>
      <c r="O330" s="169">
        <f t="shared" si="147"/>
        <v>0</v>
      </c>
      <c r="P330" s="243" t="str">
        <f t="shared" si="107"/>
        <v>SELEZIONE MESE ATTIVITA'</v>
      </c>
      <c r="Q330" s="171"/>
      <c r="R330" s="170"/>
      <c r="S330" s="170"/>
      <c r="T330" s="216" t="s">
        <v>19</v>
      </c>
      <c r="V330" s="218"/>
    </row>
    <row r="331" spans="1:22" ht="45" customHeight="1">
      <c r="A331" s="104">
        <v>330</v>
      </c>
      <c r="B331" s="103" t="str">
        <f t="shared" si="140"/>
        <v>NO</v>
      </c>
      <c r="C331" s="103" t="str">
        <f t="shared" si="141"/>
        <v/>
      </c>
      <c r="D331" s="247" t="str">
        <f t="shared" si="146"/>
        <v>SELEZIONARE PAESE</v>
      </c>
      <c r="E331" s="167">
        <v>22</v>
      </c>
      <c r="F331" s="168" t="s">
        <v>32</v>
      </c>
      <c r="G331" s="103" t="s">
        <v>33</v>
      </c>
      <c r="H331" s="57"/>
      <c r="I331" s="57"/>
      <c r="J331" s="168" t="s">
        <v>35</v>
      </c>
      <c r="K331" s="168" t="s">
        <v>21</v>
      </c>
      <c r="L331" s="169"/>
      <c r="M331" s="173">
        <v>0</v>
      </c>
      <c r="N331" s="170">
        <v>0</v>
      </c>
      <c r="O331" s="169">
        <f>M331*N331</f>
        <v>0</v>
      </c>
      <c r="P331" s="243" t="str">
        <f t="shared" si="107"/>
        <v>SELEZIONE MESE ATTIVITA'</v>
      </c>
      <c r="Q331" s="171"/>
      <c r="R331" s="170"/>
      <c r="S331" s="170"/>
      <c r="T331" s="216" t="s">
        <v>19</v>
      </c>
      <c r="V331" s="218"/>
    </row>
    <row r="332" spans="1:22" ht="45" customHeight="1">
      <c r="A332" s="103">
        <v>331</v>
      </c>
      <c r="B332" s="103" t="str">
        <f t="shared" si="140"/>
        <v>NO</v>
      </c>
      <c r="C332" s="103" t="str">
        <f t="shared" si="141"/>
        <v/>
      </c>
      <c r="D332" s="247" t="str">
        <f t="shared" si="146"/>
        <v>SELEZIONARE PAESE</v>
      </c>
      <c r="E332" s="115">
        <v>22</v>
      </c>
      <c r="F332" s="116" t="s">
        <v>32</v>
      </c>
      <c r="G332" s="104" t="str">
        <f t="shared" ref="G332:G334" si="148">IF(J332="Spese di organizzazione videodegustazione/evento ONLINE","DIGITALE","GENERICA")</f>
        <v>GENERICA</v>
      </c>
      <c r="H332" s="62"/>
      <c r="I332" s="62"/>
      <c r="J332" s="116" t="s">
        <v>36</v>
      </c>
      <c r="K332" s="116" t="s">
        <v>21</v>
      </c>
      <c r="L332" s="126">
        <f>IF(OR(D332="USA",D332="CANADA",D332="SVIZZERA",D332="CINA",D332="REGNO UNITO"),SUMIFS('MASSIMALI COMPLESSIVI'!C:C,'MASSIMALI COMPLESSIVI'!A:A,'1.DEG-INCOMING-TRASFERTE-SPED'!J332,'MASSIMALI COMPLESSIVI'!B:B,'1.DEG-INCOMING-TRASFERTE-SPED'!D332),180)</f>
        <v>180</v>
      </c>
      <c r="M332" s="211">
        <f>L332</f>
        <v>180</v>
      </c>
      <c r="N332" s="88">
        <v>0</v>
      </c>
      <c r="O332" s="126">
        <f t="shared" ref="O332:O334" si="149">M332*N332</f>
        <v>0</v>
      </c>
      <c r="P332" s="243" t="str">
        <f t="shared" si="107"/>
        <v>SELEZIONE MESE ATTIVITA'</v>
      </c>
      <c r="Q332" s="89"/>
      <c r="R332" s="88"/>
      <c r="S332" s="88"/>
      <c r="T332" s="216" t="s">
        <v>19</v>
      </c>
      <c r="V332" s="218"/>
    </row>
    <row r="333" spans="1:22" ht="45" customHeight="1">
      <c r="A333" s="104">
        <v>332</v>
      </c>
      <c r="B333" s="103" t="str">
        <f t="shared" si="140"/>
        <v>NO</v>
      </c>
      <c r="C333" s="103" t="str">
        <f t="shared" si="141"/>
        <v/>
      </c>
      <c r="D333" s="247" t="str">
        <f t="shared" si="146"/>
        <v>SELEZIONARE PAESE</v>
      </c>
      <c r="E333" s="115">
        <v>22</v>
      </c>
      <c r="F333" s="116" t="s">
        <v>32</v>
      </c>
      <c r="G333" s="104" t="str">
        <f t="shared" si="148"/>
        <v>GENERICA</v>
      </c>
      <c r="H333" s="62"/>
      <c r="I333" s="62"/>
      <c r="J333" s="116" t="s">
        <v>37</v>
      </c>
      <c r="K333" s="116" t="s">
        <v>21</v>
      </c>
      <c r="L333" s="126">
        <f>IF(OR(D333="USA",D333="CANADA",D333="SVIZZERA",D333="CINA",D333="REGNO UNITO"),SUMIFS('MASSIMALI COMPLESSIVI'!C:C,'MASSIMALI COMPLESSIVI'!A:A,'1.DEG-INCOMING-TRASFERTE-SPED'!J333,'MASSIMALI COMPLESSIVI'!B:B,'1.DEG-INCOMING-TRASFERTE-SPED'!D333),60)</f>
        <v>60</v>
      </c>
      <c r="M333" s="211">
        <f t="shared" ref="M333:M334" si="150">L333</f>
        <v>60</v>
      </c>
      <c r="N333" s="88">
        <v>0</v>
      </c>
      <c r="O333" s="126">
        <f t="shared" si="149"/>
        <v>0</v>
      </c>
      <c r="P333" s="243" t="str">
        <f t="shared" si="107"/>
        <v>SELEZIONE MESE ATTIVITA'</v>
      </c>
      <c r="Q333" s="89"/>
      <c r="R333" s="88"/>
      <c r="S333" s="88"/>
      <c r="T333" s="216" t="s">
        <v>19</v>
      </c>
      <c r="V333" s="218"/>
    </row>
    <row r="334" spans="1:22" ht="45" customHeight="1" thickBot="1">
      <c r="A334" s="103">
        <v>333</v>
      </c>
      <c r="B334" s="103" t="str">
        <f t="shared" si="140"/>
        <v>NO</v>
      </c>
      <c r="C334" s="103" t="str">
        <f t="shared" si="141"/>
        <v/>
      </c>
      <c r="D334" s="248" t="str">
        <f>D333</f>
        <v>SELEZIONARE PAESE</v>
      </c>
      <c r="E334" s="232">
        <v>22</v>
      </c>
      <c r="F334" s="220" t="s">
        <v>32</v>
      </c>
      <c r="G334" s="119" t="str">
        <f t="shared" si="148"/>
        <v>GENERICA</v>
      </c>
      <c r="H334" s="68"/>
      <c r="I334" s="68"/>
      <c r="J334" s="220" t="s">
        <v>38</v>
      </c>
      <c r="K334" s="220" t="s">
        <v>21</v>
      </c>
      <c r="L334" s="225">
        <f>IF(OR(D334="USA",D334="CANADA",D334="SVIZZERA",D334="CINA",D334="REGNO UNITO"),SUMIFS('MASSIMALI COMPLESSIVI'!C:C,'MASSIMALI COMPLESSIVI'!A:A,'1.DEG-INCOMING-TRASFERTE-SPED'!J334,'MASSIMALI COMPLESSIVI'!B:B,'1.DEG-INCOMING-TRASFERTE-SPED'!D334),30)</f>
        <v>30</v>
      </c>
      <c r="M334" s="233">
        <f t="shared" si="150"/>
        <v>30</v>
      </c>
      <c r="N334" s="223">
        <v>0</v>
      </c>
      <c r="O334" s="225">
        <f t="shared" si="149"/>
        <v>0</v>
      </c>
      <c r="P334" s="245" t="str">
        <f t="shared" si="107"/>
        <v>SELEZIONE MESE ATTIVITA'</v>
      </c>
      <c r="Q334" s="234"/>
      <c r="R334" s="223"/>
      <c r="S334" s="223"/>
      <c r="T334" s="235" t="s">
        <v>19</v>
      </c>
      <c r="V334" s="218"/>
    </row>
    <row r="335" spans="1:22" ht="45" customHeight="1">
      <c r="A335" s="104">
        <v>334</v>
      </c>
      <c r="B335" s="103" t="str">
        <f t="shared" si="140"/>
        <v>NO</v>
      </c>
      <c r="C335" s="103" t="str">
        <f t="shared" si="141"/>
        <v/>
      </c>
      <c r="D335" s="185" t="s">
        <v>18</v>
      </c>
      <c r="E335" s="107">
        <v>23</v>
      </c>
      <c r="F335" s="108" t="s">
        <v>32</v>
      </c>
      <c r="G335" s="120" t="s">
        <v>33</v>
      </c>
      <c r="H335" s="207"/>
      <c r="I335" s="207"/>
      <c r="J335" s="108" t="s">
        <v>34</v>
      </c>
      <c r="K335" s="108" t="s">
        <v>21</v>
      </c>
      <c r="L335" s="127" t="str">
        <f>IF(OR(D335="USA",D335="CANADA",D335="SVIZZERA",D335="CINA",D335="REGNO UNITO"),SUMIFS('MASSIMALI COMPLESSIVI'!C:C,'MASSIMALI COMPLESSIVI'!A:A,'1.DEG-INCOMING-TRASFERTE-SPED'!J335,'MASSIMALI COMPLESSIVI'!B:B,'1.DEG-INCOMING-TRASFERTE-SPED'!D335),"")</f>
        <v/>
      </c>
      <c r="M335" s="189">
        <v>0</v>
      </c>
      <c r="N335" s="183">
        <v>0</v>
      </c>
      <c r="O335" s="184">
        <f>M335*N335</f>
        <v>0</v>
      </c>
      <c r="P335" s="227" t="s">
        <v>23</v>
      </c>
      <c r="Q335" s="74"/>
      <c r="R335" s="72"/>
      <c r="S335" s="72"/>
      <c r="T335" s="213" t="s">
        <v>19</v>
      </c>
      <c r="V335" s="218"/>
    </row>
    <row r="336" spans="1:22" ht="45" customHeight="1">
      <c r="A336" s="103">
        <v>335</v>
      </c>
      <c r="B336" s="103" t="str">
        <f t="shared" si="140"/>
        <v>NO</v>
      </c>
      <c r="C336" s="103" t="str">
        <f t="shared" si="141"/>
        <v/>
      </c>
      <c r="D336" s="247" t="str">
        <f>D335</f>
        <v>SELEZIONARE PAESE</v>
      </c>
      <c r="E336" s="175">
        <v>23</v>
      </c>
      <c r="F336" s="176" t="s">
        <v>32</v>
      </c>
      <c r="G336" s="103" t="s">
        <v>33</v>
      </c>
      <c r="H336" s="57"/>
      <c r="I336" s="57"/>
      <c r="J336" s="176" t="s">
        <v>35</v>
      </c>
      <c r="K336" s="176" t="s">
        <v>21</v>
      </c>
      <c r="L336" s="177"/>
      <c r="M336" s="196">
        <v>0</v>
      </c>
      <c r="N336" s="77">
        <v>0</v>
      </c>
      <c r="O336" s="128">
        <f t="shared" ref="O336:O341" si="151">M336*N336</f>
        <v>0</v>
      </c>
      <c r="P336" s="243" t="str">
        <f t="shared" ref="P336:P397" si="152">P335</f>
        <v>SELEZIONE MESE ATTIVITA'</v>
      </c>
      <c r="Q336" s="179"/>
      <c r="R336" s="178"/>
      <c r="S336" s="178"/>
      <c r="T336" s="214" t="s">
        <v>19</v>
      </c>
      <c r="V336" s="218"/>
    </row>
    <row r="337" spans="1:22" ht="45" customHeight="1">
      <c r="A337" s="104">
        <v>336</v>
      </c>
      <c r="B337" s="103" t="str">
        <f t="shared" si="140"/>
        <v>NO</v>
      </c>
      <c r="C337" s="103" t="str">
        <f t="shared" si="141"/>
        <v/>
      </c>
      <c r="D337" s="247" t="str">
        <f t="shared" ref="D337:D342" si="153">D336</f>
        <v>SELEZIONARE PAESE</v>
      </c>
      <c r="E337" s="175">
        <v>23</v>
      </c>
      <c r="F337" s="176" t="s">
        <v>32</v>
      </c>
      <c r="G337" s="103" t="s">
        <v>33</v>
      </c>
      <c r="H337" s="57"/>
      <c r="I337" s="57"/>
      <c r="J337" s="176" t="s">
        <v>35</v>
      </c>
      <c r="K337" s="176" t="s">
        <v>21</v>
      </c>
      <c r="L337" s="177"/>
      <c r="M337" s="196">
        <v>0</v>
      </c>
      <c r="N337" s="77">
        <v>0</v>
      </c>
      <c r="O337" s="128">
        <f t="shared" si="151"/>
        <v>0</v>
      </c>
      <c r="P337" s="243" t="str">
        <f t="shared" si="152"/>
        <v>SELEZIONE MESE ATTIVITA'</v>
      </c>
      <c r="Q337" s="179"/>
      <c r="R337" s="178"/>
      <c r="S337" s="178"/>
      <c r="T337" s="214" t="s">
        <v>19</v>
      </c>
      <c r="V337" s="218"/>
    </row>
    <row r="338" spans="1:22" ht="45" customHeight="1">
      <c r="A338" s="103">
        <v>337</v>
      </c>
      <c r="B338" s="103" t="str">
        <f t="shared" si="140"/>
        <v>NO</v>
      </c>
      <c r="C338" s="103" t="str">
        <f t="shared" si="141"/>
        <v/>
      </c>
      <c r="D338" s="247" t="str">
        <f>D337</f>
        <v>SELEZIONARE PAESE</v>
      </c>
      <c r="E338" s="175">
        <v>23</v>
      </c>
      <c r="F338" s="176" t="s">
        <v>32</v>
      </c>
      <c r="G338" s="103" t="s">
        <v>33</v>
      </c>
      <c r="H338" s="57"/>
      <c r="I338" s="57"/>
      <c r="J338" s="176" t="s">
        <v>35</v>
      </c>
      <c r="K338" s="176" t="s">
        <v>21</v>
      </c>
      <c r="L338" s="177"/>
      <c r="M338" s="196">
        <v>0</v>
      </c>
      <c r="N338" s="77">
        <v>0</v>
      </c>
      <c r="O338" s="128">
        <f t="shared" si="151"/>
        <v>0</v>
      </c>
      <c r="P338" s="243" t="str">
        <f t="shared" si="152"/>
        <v>SELEZIONE MESE ATTIVITA'</v>
      </c>
      <c r="Q338" s="179"/>
      <c r="R338" s="178"/>
      <c r="S338" s="178"/>
      <c r="T338" s="214" t="s">
        <v>19</v>
      </c>
      <c r="V338" s="218"/>
    </row>
    <row r="339" spans="1:22" ht="45" customHeight="1">
      <c r="A339" s="104">
        <v>338</v>
      </c>
      <c r="B339" s="103" t="str">
        <f t="shared" si="140"/>
        <v>NO</v>
      </c>
      <c r="C339" s="103" t="str">
        <f t="shared" si="141"/>
        <v/>
      </c>
      <c r="D339" s="247" t="str">
        <f>D338</f>
        <v>SELEZIONARE PAESE</v>
      </c>
      <c r="E339" s="175">
        <v>23</v>
      </c>
      <c r="F339" s="176" t="s">
        <v>32</v>
      </c>
      <c r="G339" s="103" t="s">
        <v>33</v>
      </c>
      <c r="H339" s="57"/>
      <c r="I339" s="57"/>
      <c r="J339" s="176" t="s">
        <v>35</v>
      </c>
      <c r="K339" s="176" t="s">
        <v>21</v>
      </c>
      <c r="L339" s="177"/>
      <c r="M339" s="196">
        <v>0</v>
      </c>
      <c r="N339" s="77">
        <v>0</v>
      </c>
      <c r="O339" s="128">
        <f t="shared" si="151"/>
        <v>0</v>
      </c>
      <c r="P339" s="243" t="str">
        <f t="shared" si="152"/>
        <v>SELEZIONE MESE ATTIVITA'</v>
      </c>
      <c r="Q339" s="179"/>
      <c r="R339" s="178"/>
      <c r="S339" s="178"/>
      <c r="T339" s="214" t="s">
        <v>19</v>
      </c>
      <c r="V339" s="218"/>
    </row>
    <row r="340" spans="1:22" ht="45" customHeight="1">
      <c r="A340" s="103">
        <v>339</v>
      </c>
      <c r="B340" s="103" t="str">
        <f t="shared" si="140"/>
        <v>NO</v>
      </c>
      <c r="C340" s="103" t="str">
        <f t="shared" si="141"/>
        <v/>
      </c>
      <c r="D340" s="247" t="str">
        <f t="shared" si="153"/>
        <v>SELEZIONARE PAESE</v>
      </c>
      <c r="E340" s="175">
        <v>23</v>
      </c>
      <c r="F340" s="176" t="s">
        <v>32</v>
      </c>
      <c r="G340" s="103" t="s">
        <v>33</v>
      </c>
      <c r="H340" s="57"/>
      <c r="I340" s="57"/>
      <c r="J340" s="176" t="s">
        <v>35</v>
      </c>
      <c r="K340" s="176" t="s">
        <v>21</v>
      </c>
      <c r="L340" s="177"/>
      <c r="M340" s="196">
        <v>0</v>
      </c>
      <c r="N340" s="77">
        <v>0</v>
      </c>
      <c r="O340" s="128">
        <f t="shared" si="151"/>
        <v>0</v>
      </c>
      <c r="P340" s="243" t="str">
        <f t="shared" si="152"/>
        <v>SELEZIONE MESE ATTIVITA'</v>
      </c>
      <c r="Q340" s="179"/>
      <c r="R340" s="178"/>
      <c r="S340" s="178"/>
      <c r="T340" s="214" t="s">
        <v>19</v>
      </c>
      <c r="V340" s="218"/>
    </row>
    <row r="341" spans="1:22" ht="45" customHeight="1">
      <c r="A341" s="104">
        <v>340</v>
      </c>
      <c r="B341" s="103" t="str">
        <f t="shared" si="140"/>
        <v>NO</v>
      </c>
      <c r="C341" s="103" t="str">
        <f t="shared" si="141"/>
        <v/>
      </c>
      <c r="D341" s="247" t="str">
        <f t="shared" si="153"/>
        <v>SELEZIONARE PAESE</v>
      </c>
      <c r="E341" s="109">
        <v>23</v>
      </c>
      <c r="F341" s="110" t="s">
        <v>32</v>
      </c>
      <c r="G341" s="104" t="str">
        <f t="shared" ref="G341:G344" si="154">IF(J341="Spese di organizzazione videodegustazione/evento ONLINE","DIGITALE","GENERICA")</f>
        <v>GENERICA</v>
      </c>
      <c r="H341" s="62"/>
      <c r="I341" s="62"/>
      <c r="J341" s="110" t="s">
        <v>36</v>
      </c>
      <c r="K341" s="110" t="s">
        <v>21</v>
      </c>
      <c r="L341" s="128">
        <f>IF(OR(D341="USA",D341="CANADA",D341="SVIZZERA",D341="CINA",D341="REGNO UNITO"),SUMIFS('MASSIMALI COMPLESSIVI'!C:C,'MASSIMALI COMPLESSIVI'!A:A,'1.DEG-INCOMING-TRASFERTE-SPED'!J341,'MASSIMALI COMPLESSIVI'!B:B,'1.DEG-INCOMING-TRASFERTE-SPED'!D341),180)</f>
        <v>180</v>
      </c>
      <c r="M341" s="209">
        <f>L341</f>
        <v>180</v>
      </c>
      <c r="N341" s="77">
        <v>0</v>
      </c>
      <c r="O341" s="128">
        <f t="shared" si="151"/>
        <v>0</v>
      </c>
      <c r="P341" s="243" t="str">
        <f t="shared" si="152"/>
        <v>SELEZIONE MESE ATTIVITA'</v>
      </c>
      <c r="Q341" s="78"/>
      <c r="R341" s="77"/>
      <c r="S341" s="77"/>
      <c r="T341" s="214" t="s">
        <v>19</v>
      </c>
      <c r="V341" s="218"/>
    </row>
    <row r="342" spans="1:22" ht="45" customHeight="1">
      <c r="A342" s="103">
        <v>341</v>
      </c>
      <c r="B342" s="103" t="str">
        <f t="shared" si="140"/>
        <v>NO</v>
      </c>
      <c r="C342" s="103" t="str">
        <f t="shared" si="141"/>
        <v/>
      </c>
      <c r="D342" s="247" t="str">
        <f t="shared" si="153"/>
        <v>SELEZIONARE PAESE</v>
      </c>
      <c r="E342" s="109">
        <v>23</v>
      </c>
      <c r="F342" s="110" t="s">
        <v>32</v>
      </c>
      <c r="G342" s="104" t="str">
        <f t="shared" si="154"/>
        <v>GENERICA</v>
      </c>
      <c r="H342" s="62"/>
      <c r="I342" s="62"/>
      <c r="J342" s="110" t="s">
        <v>37</v>
      </c>
      <c r="K342" s="110" t="s">
        <v>21</v>
      </c>
      <c r="L342" s="128">
        <f>IF(OR(D342="USA",D342="CANADA",D342="SVIZZERA",D342="CINA",D342="REGNO UNITO"),SUMIFS('MASSIMALI COMPLESSIVI'!C:C,'MASSIMALI COMPLESSIVI'!A:A,'1.DEG-INCOMING-TRASFERTE-SPED'!J342,'MASSIMALI COMPLESSIVI'!B:B,'1.DEG-INCOMING-TRASFERTE-SPED'!D342),60)</f>
        <v>60</v>
      </c>
      <c r="M342" s="209">
        <f t="shared" ref="M342:M343" si="155">L342</f>
        <v>60</v>
      </c>
      <c r="N342" s="77">
        <v>0</v>
      </c>
      <c r="O342" s="128">
        <f>M342*N342</f>
        <v>0</v>
      </c>
      <c r="P342" s="243" t="str">
        <f t="shared" si="152"/>
        <v>SELEZIONE MESE ATTIVITA'</v>
      </c>
      <c r="Q342" s="78"/>
      <c r="R342" s="77"/>
      <c r="S342" s="77"/>
      <c r="T342" s="214" t="s">
        <v>19</v>
      </c>
      <c r="V342" s="218"/>
    </row>
    <row r="343" spans="1:22" ht="45" customHeight="1" thickBot="1">
      <c r="A343" s="104">
        <v>342</v>
      </c>
      <c r="B343" s="103" t="str">
        <f t="shared" si="140"/>
        <v>NO</v>
      </c>
      <c r="C343" s="103" t="str">
        <f t="shared" si="141"/>
        <v/>
      </c>
      <c r="D343" s="248" t="str">
        <f>D342</f>
        <v>SELEZIONARE PAESE</v>
      </c>
      <c r="E343" s="111">
        <v>23</v>
      </c>
      <c r="F343" s="112" t="s">
        <v>32</v>
      </c>
      <c r="G343" s="121" t="str">
        <f t="shared" si="154"/>
        <v>GENERICA</v>
      </c>
      <c r="H343" s="206"/>
      <c r="I343" s="206"/>
      <c r="J343" s="112" t="s">
        <v>38</v>
      </c>
      <c r="K343" s="112" t="s">
        <v>21</v>
      </c>
      <c r="L343" s="129">
        <f>IF(OR(D343="USA",D343="CANADA",D343="SVIZZERA",D343="CINA",D343="REGNO UNITO"),SUMIFS('MASSIMALI COMPLESSIVI'!C:C,'MASSIMALI COMPLESSIVI'!A:A,'1.DEG-INCOMING-TRASFERTE-SPED'!J343,'MASSIMALI COMPLESSIVI'!B:B,'1.DEG-INCOMING-TRASFERTE-SPED'!D343),30)</f>
        <v>30</v>
      </c>
      <c r="M343" s="210">
        <f t="shared" si="155"/>
        <v>30</v>
      </c>
      <c r="N343" s="81">
        <v>0</v>
      </c>
      <c r="O343" s="129">
        <f t="shared" ref="O343" si="156">M343*N343</f>
        <v>0</v>
      </c>
      <c r="P343" s="244" t="str">
        <f t="shared" si="152"/>
        <v>SELEZIONE MESE ATTIVITA'</v>
      </c>
      <c r="Q343" s="82"/>
      <c r="R343" s="81"/>
      <c r="S343" s="81"/>
      <c r="T343" s="215" t="s">
        <v>19</v>
      </c>
      <c r="V343" s="218"/>
    </row>
    <row r="344" spans="1:22" ht="45" customHeight="1">
      <c r="A344" s="103">
        <v>343</v>
      </c>
      <c r="B344" s="103" t="str">
        <f t="shared" si="140"/>
        <v>NO</v>
      </c>
      <c r="C344" s="103" t="str">
        <f t="shared" si="141"/>
        <v/>
      </c>
      <c r="D344" s="185" t="s">
        <v>18</v>
      </c>
      <c r="E344" s="113">
        <v>24</v>
      </c>
      <c r="F344" s="114" t="s">
        <v>32</v>
      </c>
      <c r="G344" s="120" t="str">
        <f t="shared" si="154"/>
        <v>GENERICA</v>
      </c>
      <c r="H344" s="207"/>
      <c r="I344" s="207"/>
      <c r="J344" s="114" t="s">
        <v>34</v>
      </c>
      <c r="K344" s="114" t="s">
        <v>39</v>
      </c>
      <c r="L344" s="130" t="str">
        <f>IF(OR(D344="USA",D344="CANADA",D344="SVIZZERA",D344="CINA",D344="REGNO UNITO"),SUMIFS('MASSIMALI COMPLESSIVI'!C:C,'MASSIMALI COMPLESSIVI'!A:A,'1.DEG-INCOMING-TRASFERTE-SPED'!J344,'MASSIMALI COMPLESSIVI'!B:B,'1.DEG-INCOMING-TRASFERTE-SPED'!D344),"")</f>
        <v/>
      </c>
      <c r="M344" s="230">
        <v>0</v>
      </c>
      <c r="N344" s="84">
        <v>0</v>
      </c>
      <c r="O344" s="130">
        <f>M344*N344</f>
        <v>0</v>
      </c>
      <c r="P344" s="227" t="s">
        <v>23</v>
      </c>
      <c r="Q344" s="86"/>
      <c r="R344" s="84"/>
      <c r="S344" s="84"/>
      <c r="T344" s="231" t="s">
        <v>19</v>
      </c>
      <c r="V344" s="218"/>
    </row>
    <row r="345" spans="1:22" ht="45" customHeight="1">
      <c r="A345" s="104">
        <v>344</v>
      </c>
      <c r="B345" s="103" t="str">
        <f t="shared" si="140"/>
        <v>NO</v>
      </c>
      <c r="C345" s="103" t="str">
        <f t="shared" si="141"/>
        <v/>
      </c>
      <c r="D345" s="247" t="str">
        <f>D344</f>
        <v>SELEZIONARE PAESE</v>
      </c>
      <c r="E345" s="167">
        <v>24</v>
      </c>
      <c r="F345" s="168" t="s">
        <v>32</v>
      </c>
      <c r="G345" s="103" t="s">
        <v>33</v>
      </c>
      <c r="H345" s="57"/>
      <c r="I345" s="57"/>
      <c r="J345" s="168" t="s">
        <v>35</v>
      </c>
      <c r="K345" s="168" t="s">
        <v>21</v>
      </c>
      <c r="L345" s="169"/>
      <c r="M345" s="173">
        <v>0</v>
      </c>
      <c r="N345" s="170">
        <v>0</v>
      </c>
      <c r="O345" s="169">
        <f>M345*N345</f>
        <v>0</v>
      </c>
      <c r="P345" s="243" t="str">
        <f t="shared" ref="P345" si="157">P344</f>
        <v>SELEZIONE MESE ATTIVITA'</v>
      </c>
      <c r="Q345" s="171"/>
      <c r="R345" s="170"/>
      <c r="S345" s="170"/>
      <c r="T345" s="216" t="s">
        <v>19</v>
      </c>
      <c r="V345" s="218"/>
    </row>
    <row r="346" spans="1:22" ht="45" customHeight="1">
      <c r="A346" s="103">
        <v>345</v>
      </c>
      <c r="B346" s="103" t="str">
        <f t="shared" si="140"/>
        <v>NO</v>
      </c>
      <c r="C346" s="103" t="str">
        <f t="shared" si="141"/>
        <v/>
      </c>
      <c r="D346" s="247" t="str">
        <f t="shared" ref="D346:D351" si="158">D345</f>
        <v>SELEZIONARE PAESE</v>
      </c>
      <c r="E346" s="167">
        <v>24</v>
      </c>
      <c r="F346" s="168" t="s">
        <v>32</v>
      </c>
      <c r="G346" s="103" t="s">
        <v>33</v>
      </c>
      <c r="H346" s="57"/>
      <c r="I346" s="57"/>
      <c r="J346" s="168" t="s">
        <v>35</v>
      </c>
      <c r="K346" s="168" t="s">
        <v>21</v>
      </c>
      <c r="L346" s="169"/>
      <c r="M346" s="173">
        <v>0</v>
      </c>
      <c r="N346" s="170">
        <v>0</v>
      </c>
      <c r="O346" s="169">
        <f t="shared" ref="O346:O348" si="159">M346*N346</f>
        <v>0</v>
      </c>
      <c r="P346" s="243" t="str">
        <f t="shared" si="152"/>
        <v>SELEZIONE MESE ATTIVITA'</v>
      </c>
      <c r="Q346" s="171"/>
      <c r="R346" s="170"/>
      <c r="S346" s="170"/>
      <c r="T346" s="216" t="s">
        <v>19</v>
      </c>
      <c r="V346" s="218"/>
    </row>
    <row r="347" spans="1:22" ht="45" customHeight="1">
      <c r="A347" s="104">
        <v>346</v>
      </c>
      <c r="B347" s="103" t="str">
        <f t="shared" si="140"/>
        <v>NO</v>
      </c>
      <c r="C347" s="103" t="str">
        <f t="shared" si="141"/>
        <v/>
      </c>
      <c r="D347" s="247" t="str">
        <f>D346</f>
        <v>SELEZIONARE PAESE</v>
      </c>
      <c r="E347" s="167">
        <v>24</v>
      </c>
      <c r="F347" s="168" t="s">
        <v>32</v>
      </c>
      <c r="G347" s="103" t="s">
        <v>33</v>
      </c>
      <c r="H347" s="57"/>
      <c r="I347" s="57"/>
      <c r="J347" s="168" t="s">
        <v>35</v>
      </c>
      <c r="K347" s="168" t="s">
        <v>21</v>
      </c>
      <c r="L347" s="169"/>
      <c r="M347" s="173">
        <v>0</v>
      </c>
      <c r="N347" s="170">
        <v>0</v>
      </c>
      <c r="O347" s="169">
        <f t="shared" si="159"/>
        <v>0</v>
      </c>
      <c r="P347" s="243" t="str">
        <f t="shared" si="152"/>
        <v>SELEZIONE MESE ATTIVITA'</v>
      </c>
      <c r="Q347" s="171"/>
      <c r="R347" s="170"/>
      <c r="S347" s="170"/>
      <c r="T347" s="216" t="s">
        <v>19</v>
      </c>
      <c r="V347" s="218"/>
    </row>
    <row r="348" spans="1:22" ht="45" customHeight="1">
      <c r="A348" s="103">
        <v>347</v>
      </c>
      <c r="B348" s="103" t="str">
        <f t="shared" si="140"/>
        <v>NO</v>
      </c>
      <c r="C348" s="103" t="str">
        <f t="shared" si="141"/>
        <v/>
      </c>
      <c r="D348" s="247" t="str">
        <f>D347</f>
        <v>SELEZIONARE PAESE</v>
      </c>
      <c r="E348" s="167">
        <v>24</v>
      </c>
      <c r="F348" s="168" t="s">
        <v>32</v>
      </c>
      <c r="G348" s="103" t="s">
        <v>33</v>
      </c>
      <c r="H348" s="57"/>
      <c r="I348" s="57"/>
      <c r="J348" s="168" t="s">
        <v>35</v>
      </c>
      <c r="K348" s="168" t="s">
        <v>21</v>
      </c>
      <c r="L348" s="169"/>
      <c r="M348" s="173">
        <v>0</v>
      </c>
      <c r="N348" s="170">
        <v>0</v>
      </c>
      <c r="O348" s="169">
        <f t="shared" si="159"/>
        <v>0</v>
      </c>
      <c r="P348" s="243" t="str">
        <f t="shared" si="152"/>
        <v>SELEZIONE MESE ATTIVITA'</v>
      </c>
      <c r="Q348" s="171"/>
      <c r="R348" s="170"/>
      <c r="S348" s="170"/>
      <c r="T348" s="216" t="s">
        <v>19</v>
      </c>
      <c r="V348" s="218"/>
    </row>
    <row r="349" spans="1:22" ht="45" customHeight="1">
      <c r="A349" s="104">
        <v>348</v>
      </c>
      <c r="B349" s="103" t="str">
        <f t="shared" si="140"/>
        <v>NO</v>
      </c>
      <c r="C349" s="103" t="str">
        <f t="shared" si="141"/>
        <v/>
      </c>
      <c r="D349" s="247" t="str">
        <f t="shared" si="158"/>
        <v>SELEZIONARE PAESE</v>
      </c>
      <c r="E349" s="167">
        <v>24</v>
      </c>
      <c r="F349" s="168" t="s">
        <v>32</v>
      </c>
      <c r="G349" s="103" t="s">
        <v>33</v>
      </c>
      <c r="H349" s="57"/>
      <c r="I349" s="57"/>
      <c r="J349" s="168" t="s">
        <v>35</v>
      </c>
      <c r="K349" s="168" t="s">
        <v>21</v>
      </c>
      <c r="L349" s="169"/>
      <c r="M349" s="173">
        <v>0</v>
      </c>
      <c r="N349" s="170">
        <v>0</v>
      </c>
      <c r="O349" s="169">
        <f>M349*N349</f>
        <v>0</v>
      </c>
      <c r="P349" s="243" t="str">
        <f t="shared" si="152"/>
        <v>SELEZIONE MESE ATTIVITA'</v>
      </c>
      <c r="Q349" s="171"/>
      <c r="R349" s="170"/>
      <c r="S349" s="170"/>
      <c r="T349" s="216" t="s">
        <v>19</v>
      </c>
      <c r="V349" s="218"/>
    </row>
    <row r="350" spans="1:22" ht="45" customHeight="1">
      <c r="A350" s="103">
        <v>349</v>
      </c>
      <c r="B350" s="103" t="str">
        <f t="shared" si="140"/>
        <v>NO</v>
      </c>
      <c r="C350" s="103" t="str">
        <f t="shared" si="141"/>
        <v/>
      </c>
      <c r="D350" s="247" t="str">
        <f t="shared" si="158"/>
        <v>SELEZIONARE PAESE</v>
      </c>
      <c r="E350" s="115">
        <v>24</v>
      </c>
      <c r="F350" s="116" t="s">
        <v>32</v>
      </c>
      <c r="G350" s="104" t="str">
        <f t="shared" ref="G350:G352" si="160">IF(J350="Spese di organizzazione videodegustazione/evento ONLINE","DIGITALE","GENERICA")</f>
        <v>GENERICA</v>
      </c>
      <c r="H350" s="62"/>
      <c r="I350" s="62"/>
      <c r="J350" s="116" t="s">
        <v>36</v>
      </c>
      <c r="K350" s="116" t="s">
        <v>21</v>
      </c>
      <c r="L350" s="126">
        <f>IF(OR(D350="USA",D350="CANADA",D350="SVIZZERA",D350="CINA",D350="REGNO UNITO"),SUMIFS('MASSIMALI COMPLESSIVI'!C:C,'MASSIMALI COMPLESSIVI'!A:A,'1.DEG-INCOMING-TRASFERTE-SPED'!J350,'MASSIMALI COMPLESSIVI'!B:B,'1.DEG-INCOMING-TRASFERTE-SPED'!D350),180)</f>
        <v>180</v>
      </c>
      <c r="M350" s="211">
        <f>L350</f>
        <v>180</v>
      </c>
      <c r="N350" s="88">
        <v>0</v>
      </c>
      <c r="O350" s="126">
        <f t="shared" ref="O350:O352" si="161">M350*N350</f>
        <v>0</v>
      </c>
      <c r="P350" s="243" t="str">
        <f t="shared" si="152"/>
        <v>SELEZIONE MESE ATTIVITA'</v>
      </c>
      <c r="Q350" s="89"/>
      <c r="R350" s="88"/>
      <c r="S350" s="88"/>
      <c r="T350" s="216" t="s">
        <v>19</v>
      </c>
      <c r="V350" s="218"/>
    </row>
    <row r="351" spans="1:22" ht="45" customHeight="1">
      <c r="A351" s="104">
        <v>350</v>
      </c>
      <c r="B351" s="103" t="str">
        <f t="shared" si="140"/>
        <v>NO</v>
      </c>
      <c r="C351" s="103" t="str">
        <f t="shared" si="141"/>
        <v/>
      </c>
      <c r="D351" s="247" t="str">
        <f t="shared" si="158"/>
        <v>SELEZIONARE PAESE</v>
      </c>
      <c r="E351" s="115">
        <v>24</v>
      </c>
      <c r="F351" s="116" t="s">
        <v>32</v>
      </c>
      <c r="G351" s="104" t="str">
        <f t="shared" si="160"/>
        <v>GENERICA</v>
      </c>
      <c r="H351" s="62"/>
      <c r="I351" s="62"/>
      <c r="J351" s="116" t="s">
        <v>37</v>
      </c>
      <c r="K351" s="116" t="s">
        <v>21</v>
      </c>
      <c r="L351" s="126">
        <f>IF(OR(D351="USA",D351="CANADA",D351="SVIZZERA",D351="CINA",D351="REGNO UNITO"),SUMIFS('MASSIMALI COMPLESSIVI'!C:C,'MASSIMALI COMPLESSIVI'!A:A,'1.DEG-INCOMING-TRASFERTE-SPED'!J351,'MASSIMALI COMPLESSIVI'!B:B,'1.DEG-INCOMING-TRASFERTE-SPED'!D351),60)</f>
        <v>60</v>
      </c>
      <c r="M351" s="211">
        <f t="shared" ref="M351:M352" si="162">L351</f>
        <v>60</v>
      </c>
      <c r="N351" s="88">
        <v>0</v>
      </c>
      <c r="O351" s="126">
        <f t="shared" si="161"/>
        <v>0</v>
      </c>
      <c r="P351" s="243" t="str">
        <f t="shared" si="152"/>
        <v>SELEZIONE MESE ATTIVITA'</v>
      </c>
      <c r="Q351" s="89"/>
      <c r="R351" s="88"/>
      <c r="S351" s="88"/>
      <c r="T351" s="216" t="s">
        <v>19</v>
      </c>
      <c r="V351" s="218"/>
    </row>
    <row r="352" spans="1:22" ht="45" customHeight="1" thickBot="1">
      <c r="A352" s="103">
        <v>351</v>
      </c>
      <c r="B352" s="103" t="str">
        <f t="shared" si="140"/>
        <v>NO</v>
      </c>
      <c r="C352" s="103" t="str">
        <f t="shared" si="141"/>
        <v/>
      </c>
      <c r="D352" s="248" t="str">
        <f>D351</f>
        <v>SELEZIONARE PAESE</v>
      </c>
      <c r="E352" s="117">
        <v>24</v>
      </c>
      <c r="F352" s="118" t="s">
        <v>32</v>
      </c>
      <c r="G352" s="121" t="str">
        <f t="shared" si="160"/>
        <v>GENERICA</v>
      </c>
      <c r="H352" s="206"/>
      <c r="I352" s="206"/>
      <c r="J352" s="118" t="s">
        <v>38</v>
      </c>
      <c r="K352" s="118" t="s">
        <v>21</v>
      </c>
      <c r="L352" s="131">
        <f>IF(OR(D352="USA",D352="CANADA",D352="SVIZZERA",D352="CINA",D352="REGNO UNITO"),SUMIFS('MASSIMALI COMPLESSIVI'!C:C,'MASSIMALI COMPLESSIVI'!A:A,'1.DEG-INCOMING-TRASFERTE-SPED'!J352,'MASSIMALI COMPLESSIVI'!B:B,'1.DEG-INCOMING-TRASFERTE-SPED'!D352),30)</f>
        <v>30</v>
      </c>
      <c r="M352" s="212">
        <f t="shared" si="162"/>
        <v>30</v>
      </c>
      <c r="N352" s="91">
        <v>0</v>
      </c>
      <c r="O352" s="131">
        <f t="shared" si="161"/>
        <v>0</v>
      </c>
      <c r="P352" s="244" t="str">
        <f t="shared" si="152"/>
        <v>SELEZIONE MESE ATTIVITA'</v>
      </c>
      <c r="Q352" s="92"/>
      <c r="R352" s="91"/>
      <c r="S352" s="91"/>
      <c r="T352" s="217" t="s">
        <v>19</v>
      </c>
      <c r="V352" s="218"/>
    </row>
    <row r="353" spans="1:22" ht="45" customHeight="1">
      <c r="A353" s="104">
        <v>352</v>
      </c>
      <c r="B353" s="103" t="str">
        <f t="shared" si="140"/>
        <v>NO</v>
      </c>
      <c r="C353" s="103" t="str">
        <f t="shared" si="141"/>
        <v/>
      </c>
      <c r="D353" s="185" t="s">
        <v>18</v>
      </c>
      <c r="E353" s="107">
        <v>25</v>
      </c>
      <c r="F353" s="108" t="s">
        <v>32</v>
      </c>
      <c r="G353" s="120" t="s">
        <v>33</v>
      </c>
      <c r="H353" s="207"/>
      <c r="I353" s="207"/>
      <c r="J353" s="108" t="s">
        <v>34</v>
      </c>
      <c r="K353" s="108" t="s">
        <v>21</v>
      </c>
      <c r="L353" s="127" t="str">
        <f>IF(OR(D353="USA",D353="CANADA",D353="SVIZZERA",D353="CINA",D353="REGNO UNITO"),SUMIFS('MASSIMALI COMPLESSIVI'!C:C,'MASSIMALI COMPLESSIVI'!A:A,'1.DEG-INCOMING-TRASFERTE-SPED'!J353,'MASSIMALI COMPLESSIVI'!B:B,'1.DEG-INCOMING-TRASFERTE-SPED'!D353),"")</f>
        <v/>
      </c>
      <c r="M353" s="189">
        <v>0</v>
      </c>
      <c r="N353" s="183">
        <v>0</v>
      </c>
      <c r="O353" s="184">
        <f>M353*N353</f>
        <v>0</v>
      </c>
      <c r="P353" s="227" t="s">
        <v>23</v>
      </c>
      <c r="Q353" s="74"/>
      <c r="R353" s="72"/>
      <c r="S353" s="72"/>
      <c r="T353" s="213" t="s">
        <v>19</v>
      </c>
      <c r="V353" s="218"/>
    </row>
    <row r="354" spans="1:22" ht="45" customHeight="1">
      <c r="A354" s="103">
        <v>353</v>
      </c>
      <c r="B354" s="103" t="str">
        <f t="shared" si="140"/>
        <v>NO</v>
      </c>
      <c r="C354" s="103" t="str">
        <f t="shared" si="141"/>
        <v/>
      </c>
      <c r="D354" s="247" t="str">
        <f>D353</f>
        <v>SELEZIONARE PAESE</v>
      </c>
      <c r="E354" s="175">
        <v>25</v>
      </c>
      <c r="F354" s="176" t="s">
        <v>32</v>
      </c>
      <c r="G354" s="103" t="s">
        <v>33</v>
      </c>
      <c r="H354" s="57"/>
      <c r="I354" s="57"/>
      <c r="J354" s="176" t="s">
        <v>35</v>
      </c>
      <c r="K354" s="176" t="s">
        <v>21</v>
      </c>
      <c r="L354" s="177"/>
      <c r="M354" s="196">
        <v>0</v>
      </c>
      <c r="N354" s="77">
        <v>0</v>
      </c>
      <c r="O354" s="128">
        <f t="shared" ref="O354:O359" si="163">M354*N354</f>
        <v>0</v>
      </c>
      <c r="P354" s="243" t="str">
        <f t="shared" ref="P354" si="164">P353</f>
        <v>SELEZIONE MESE ATTIVITA'</v>
      </c>
      <c r="Q354" s="179"/>
      <c r="R354" s="178"/>
      <c r="S354" s="178"/>
      <c r="T354" s="214" t="s">
        <v>19</v>
      </c>
      <c r="V354" s="218"/>
    </row>
    <row r="355" spans="1:22" ht="45" customHeight="1">
      <c r="A355" s="104">
        <v>354</v>
      </c>
      <c r="B355" s="103" t="str">
        <f t="shared" si="140"/>
        <v>NO</v>
      </c>
      <c r="C355" s="103" t="str">
        <f t="shared" si="141"/>
        <v/>
      </c>
      <c r="D355" s="247" t="str">
        <f t="shared" ref="D355:D360" si="165">D354</f>
        <v>SELEZIONARE PAESE</v>
      </c>
      <c r="E355" s="175">
        <v>25</v>
      </c>
      <c r="F355" s="176" t="s">
        <v>32</v>
      </c>
      <c r="G355" s="103" t="s">
        <v>33</v>
      </c>
      <c r="H355" s="57"/>
      <c r="I355" s="57"/>
      <c r="J355" s="176" t="s">
        <v>35</v>
      </c>
      <c r="K355" s="176" t="s">
        <v>21</v>
      </c>
      <c r="L355" s="177"/>
      <c r="M355" s="196">
        <v>0</v>
      </c>
      <c r="N355" s="77">
        <v>0</v>
      </c>
      <c r="O355" s="128">
        <f t="shared" si="163"/>
        <v>0</v>
      </c>
      <c r="P355" s="243" t="str">
        <f t="shared" si="152"/>
        <v>SELEZIONE MESE ATTIVITA'</v>
      </c>
      <c r="Q355" s="179"/>
      <c r="R355" s="178"/>
      <c r="S355" s="178"/>
      <c r="T355" s="214" t="s">
        <v>19</v>
      </c>
      <c r="V355" s="218"/>
    </row>
    <row r="356" spans="1:22" ht="45" customHeight="1">
      <c r="A356" s="103">
        <v>355</v>
      </c>
      <c r="B356" s="103" t="str">
        <f t="shared" si="140"/>
        <v>NO</v>
      </c>
      <c r="C356" s="103" t="str">
        <f t="shared" si="141"/>
        <v/>
      </c>
      <c r="D356" s="247" t="str">
        <f>D355</f>
        <v>SELEZIONARE PAESE</v>
      </c>
      <c r="E356" s="175">
        <v>25</v>
      </c>
      <c r="F356" s="176" t="s">
        <v>32</v>
      </c>
      <c r="G356" s="103" t="s">
        <v>33</v>
      </c>
      <c r="H356" s="57"/>
      <c r="I356" s="57"/>
      <c r="J356" s="176" t="s">
        <v>35</v>
      </c>
      <c r="K356" s="176" t="s">
        <v>21</v>
      </c>
      <c r="L356" s="177"/>
      <c r="M356" s="196">
        <v>0</v>
      </c>
      <c r="N356" s="77">
        <v>0</v>
      </c>
      <c r="O356" s="128">
        <f t="shared" si="163"/>
        <v>0</v>
      </c>
      <c r="P356" s="243" t="str">
        <f t="shared" si="152"/>
        <v>SELEZIONE MESE ATTIVITA'</v>
      </c>
      <c r="Q356" s="179"/>
      <c r="R356" s="178"/>
      <c r="S356" s="178"/>
      <c r="T356" s="214" t="s">
        <v>19</v>
      </c>
      <c r="V356" s="218"/>
    </row>
    <row r="357" spans="1:22" ht="45" customHeight="1">
      <c r="A357" s="104">
        <v>356</v>
      </c>
      <c r="B357" s="103" t="str">
        <f t="shared" si="140"/>
        <v>NO</v>
      </c>
      <c r="C357" s="103" t="str">
        <f t="shared" si="141"/>
        <v/>
      </c>
      <c r="D357" s="247" t="str">
        <f>D356</f>
        <v>SELEZIONARE PAESE</v>
      </c>
      <c r="E357" s="175">
        <v>25</v>
      </c>
      <c r="F357" s="176" t="s">
        <v>32</v>
      </c>
      <c r="G357" s="103" t="s">
        <v>33</v>
      </c>
      <c r="H357" s="57"/>
      <c r="I357" s="57"/>
      <c r="J357" s="176" t="s">
        <v>35</v>
      </c>
      <c r="K357" s="176" t="s">
        <v>21</v>
      </c>
      <c r="L357" s="177"/>
      <c r="M357" s="196">
        <v>0</v>
      </c>
      <c r="N357" s="77">
        <v>0</v>
      </c>
      <c r="O357" s="128">
        <f t="shared" si="163"/>
        <v>0</v>
      </c>
      <c r="P357" s="243" t="str">
        <f t="shared" si="152"/>
        <v>SELEZIONE MESE ATTIVITA'</v>
      </c>
      <c r="Q357" s="179"/>
      <c r="R357" s="178"/>
      <c r="S357" s="178"/>
      <c r="T357" s="214" t="s">
        <v>19</v>
      </c>
      <c r="V357" s="218"/>
    </row>
    <row r="358" spans="1:22" ht="45" customHeight="1">
      <c r="A358" s="103">
        <v>357</v>
      </c>
      <c r="B358" s="103" t="str">
        <f t="shared" si="140"/>
        <v>NO</v>
      </c>
      <c r="C358" s="103" t="str">
        <f t="shared" si="141"/>
        <v/>
      </c>
      <c r="D358" s="247" t="str">
        <f t="shared" si="165"/>
        <v>SELEZIONARE PAESE</v>
      </c>
      <c r="E358" s="175">
        <v>25</v>
      </c>
      <c r="F358" s="176" t="s">
        <v>32</v>
      </c>
      <c r="G358" s="103" t="s">
        <v>33</v>
      </c>
      <c r="H358" s="57"/>
      <c r="I358" s="57"/>
      <c r="J358" s="176" t="s">
        <v>35</v>
      </c>
      <c r="K358" s="176" t="s">
        <v>21</v>
      </c>
      <c r="L358" s="177"/>
      <c r="M358" s="196">
        <v>0</v>
      </c>
      <c r="N358" s="77">
        <v>0</v>
      </c>
      <c r="O358" s="128">
        <f t="shared" si="163"/>
        <v>0</v>
      </c>
      <c r="P358" s="243" t="str">
        <f t="shared" si="152"/>
        <v>SELEZIONE MESE ATTIVITA'</v>
      </c>
      <c r="Q358" s="179"/>
      <c r="R358" s="178"/>
      <c r="S358" s="178"/>
      <c r="T358" s="214" t="s">
        <v>19</v>
      </c>
      <c r="V358" s="218"/>
    </row>
    <row r="359" spans="1:22" ht="45" customHeight="1">
      <c r="A359" s="104">
        <v>358</v>
      </c>
      <c r="B359" s="103" t="str">
        <f t="shared" si="140"/>
        <v>NO</v>
      </c>
      <c r="C359" s="103" t="str">
        <f t="shared" si="141"/>
        <v/>
      </c>
      <c r="D359" s="247" t="str">
        <f t="shared" si="165"/>
        <v>SELEZIONARE PAESE</v>
      </c>
      <c r="E359" s="109">
        <v>25</v>
      </c>
      <c r="F359" s="110" t="s">
        <v>32</v>
      </c>
      <c r="G359" s="104" t="str">
        <f t="shared" ref="G359:G362" si="166">IF(J359="Spese di organizzazione videodegustazione/evento ONLINE","DIGITALE","GENERICA")</f>
        <v>GENERICA</v>
      </c>
      <c r="H359" s="62"/>
      <c r="I359" s="62"/>
      <c r="J359" s="110" t="s">
        <v>36</v>
      </c>
      <c r="K359" s="110" t="s">
        <v>21</v>
      </c>
      <c r="L359" s="128">
        <f>IF(OR(D359="USA",D359="CANADA",D359="SVIZZERA",D359="CINA",D359="REGNO UNITO"),SUMIFS('MASSIMALI COMPLESSIVI'!C:C,'MASSIMALI COMPLESSIVI'!A:A,'1.DEG-INCOMING-TRASFERTE-SPED'!J359,'MASSIMALI COMPLESSIVI'!B:B,'1.DEG-INCOMING-TRASFERTE-SPED'!D359),180)</f>
        <v>180</v>
      </c>
      <c r="M359" s="209">
        <f>L359</f>
        <v>180</v>
      </c>
      <c r="N359" s="77">
        <v>0</v>
      </c>
      <c r="O359" s="128">
        <f t="shared" si="163"/>
        <v>0</v>
      </c>
      <c r="P359" s="243" t="str">
        <f t="shared" si="152"/>
        <v>SELEZIONE MESE ATTIVITA'</v>
      </c>
      <c r="Q359" s="78"/>
      <c r="R359" s="77"/>
      <c r="S359" s="77"/>
      <c r="T359" s="214" t="s">
        <v>19</v>
      </c>
      <c r="V359" s="218"/>
    </row>
    <row r="360" spans="1:22" ht="45" customHeight="1">
      <c r="A360" s="103">
        <v>359</v>
      </c>
      <c r="B360" s="103" t="str">
        <f t="shared" si="140"/>
        <v>NO</v>
      </c>
      <c r="C360" s="103" t="str">
        <f t="shared" si="141"/>
        <v/>
      </c>
      <c r="D360" s="247" t="str">
        <f t="shared" si="165"/>
        <v>SELEZIONARE PAESE</v>
      </c>
      <c r="E360" s="109">
        <v>25</v>
      </c>
      <c r="F360" s="110" t="s">
        <v>32</v>
      </c>
      <c r="G360" s="104" t="str">
        <f t="shared" si="166"/>
        <v>GENERICA</v>
      </c>
      <c r="H360" s="62"/>
      <c r="I360" s="62"/>
      <c r="J360" s="110" t="s">
        <v>37</v>
      </c>
      <c r="K360" s="110" t="s">
        <v>21</v>
      </c>
      <c r="L360" s="128">
        <f>IF(OR(D360="USA",D360="CANADA",D360="SVIZZERA",D360="CINA",D360="REGNO UNITO"),SUMIFS('MASSIMALI COMPLESSIVI'!C:C,'MASSIMALI COMPLESSIVI'!A:A,'1.DEG-INCOMING-TRASFERTE-SPED'!J360,'MASSIMALI COMPLESSIVI'!B:B,'1.DEG-INCOMING-TRASFERTE-SPED'!D360),60)</f>
        <v>60</v>
      </c>
      <c r="M360" s="209">
        <f t="shared" ref="M360:M361" si="167">L360</f>
        <v>60</v>
      </c>
      <c r="N360" s="77">
        <v>0</v>
      </c>
      <c r="O360" s="128">
        <f>M360*N360</f>
        <v>0</v>
      </c>
      <c r="P360" s="243" t="str">
        <f t="shared" si="152"/>
        <v>SELEZIONE MESE ATTIVITA'</v>
      </c>
      <c r="Q360" s="78"/>
      <c r="R360" s="77"/>
      <c r="S360" s="77"/>
      <c r="T360" s="214" t="s">
        <v>19</v>
      </c>
      <c r="V360" s="218"/>
    </row>
    <row r="361" spans="1:22" ht="45" customHeight="1" thickBot="1">
      <c r="A361" s="104">
        <v>360</v>
      </c>
      <c r="B361" s="103" t="str">
        <f t="shared" si="140"/>
        <v>NO</v>
      </c>
      <c r="C361" s="103" t="str">
        <f t="shared" si="141"/>
        <v/>
      </c>
      <c r="D361" s="248" t="str">
        <f>D360</f>
        <v>SELEZIONARE PAESE</v>
      </c>
      <c r="E361" s="236">
        <v>25</v>
      </c>
      <c r="F361" s="237" t="s">
        <v>32</v>
      </c>
      <c r="G361" s="119" t="str">
        <f t="shared" si="166"/>
        <v>GENERICA</v>
      </c>
      <c r="H361" s="68"/>
      <c r="I361" s="68"/>
      <c r="J361" s="237" t="s">
        <v>38</v>
      </c>
      <c r="K361" s="237" t="s">
        <v>21</v>
      </c>
      <c r="L361" s="238">
        <f>IF(OR(D361="USA",D361="CANADA",D361="SVIZZERA",D361="CINA",D361="REGNO UNITO"),SUMIFS('MASSIMALI COMPLESSIVI'!C:C,'MASSIMALI COMPLESSIVI'!A:A,'1.DEG-INCOMING-TRASFERTE-SPED'!J361,'MASSIMALI COMPLESSIVI'!B:B,'1.DEG-INCOMING-TRASFERTE-SPED'!D361),30)</f>
        <v>30</v>
      </c>
      <c r="M361" s="239">
        <f t="shared" si="167"/>
        <v>30</v>
      </c>
      <c r="N361" s="240">
        <v>0</v>
      </c>
      <c r="O361" s="238">
        <f t="shared" ref="O361" si="168">M361*N361</f>
        <v>0</v>
      </c>
      <c r="P361" s="245" t="str">
        <f t="shared" si="152"/>
        <v>SELEZIONE MESE ATTIVITA'</v>
      </c>
      <c r="Q361" s="241"/>
      <c r="R361" s="240"/>
      <c r="S361" s="240"/>
      <c r="T361" s="242" t="s">
        <v>19</v>
      </c>
      <c r="V361" s="218"/>
    </row>
    <row r="362" spans="1:22" ht="45" customHeight="1">
      <c r="A362" s="103">
        <v>361</v>
      </c>
      <c r="B362" s="103" t="str">
        <f t="shared" si="140"/>
        <v>NO</v>
      </c>
      <c r="C362" s="103" t="str">
        <f t="shared" si="141"/>
        <v/>
      </c>
      <c r="D362" s="185" t="s">
        <v>18</v>
      </c>
      <c r="E362" s="113">
        <v>26</v>
      </c>
      <c r="F362" s="114" t="s">
        <v>32</v>
      </c>
      <c r="G362" s="120" t="str">
        <f t="shared" si="166"/>
        <v>GENERICA</v>
      </c>
      <c r="H362" s="207"/>
      <c r="I362" s="207"/>
      <c r="J362" s="114" t="s">
        <v>34</v>
      </c>
      <c r="K362" s="114" t="s">
        <v>39</v>
      </c>
      <c r="L362" s="130" t="str">
        <f>IF(OR(D362="USA",D362="CANADA",D362="SVIZZERA",D362="CINA",D362="REGNO UNITO"),SUMIFS('MASSIMALI COMPLESSIVI'!C:C,'MASSIMALI COMPLESSIVI'!A:A,'1.DEG-INCOMING-TRASFERTE-SPED'!J362,'MASSIMALI COMPLESSIVI'!B:B,'1.DEG-INCOMING-TRASFERTE-SPED'!D362),"")</f>
        <v/>
      </c>
      <c r="M362" s="230">
        <v>0</v>
      </c>
      <c r="N362" s="84">
        <v>0</v>
      </c>
      <c r="O362" s="130">
        <f>M362*N362</f>
        <v>0</v>
      </c>
      <c r="P362" s="227" t="s">
        <v>23</v>
      </c>
      <c r="Q362" s="86"/>
      <c r="R362" s="84"/>
      <c r="S362" s="84"/>
      <c r="T362" s="231" t="s">
        <v>19</v>
      </c>
      <c r="V362" s="218"/>
    </row>
    <row r="363" spans="1:22" ht="45" customHeight="1">
      <c r="A363" s="104">
        <v>362</v>
      </c>
      <c r="B363" s="103" t="str">
        <f t="shared" si="140"/>
        <v>NO</v>
      </c>
      <c r="C363" s="103" t="str">
        <f t="shared" si="141"/>
        <v/>
      </c>
      <c r="D363" s="247" t="str">
        <f>D362</f>
        <v>SELEZIONARE PAESE</v>
      </c>
      <c r="E363" s="167">
        <v>26</v>
      </c>
      <c r="F363" s="168" t="s">
        <v>32</v>
      </c>
      <c r="G363" s="103" t="s">
        <v>33</v>
      </c>
      <c r="H363" s="57"/>
      <c r="I363" s="57"/>
      <c r="J363" s="168" t="s">
        <v>35</v>
      </c>
      <c r="K363" s="168" t="s">
        <v>21</v>
      </c>
      <c r="L363" s="169"/>
      <c r="M363" s="173">
        <v>0</v>
      </c>
      <c r="N363" s="170">
        <v>0</v>
      </c>
      <c r="O363" s="169">
        <f>M363*N363</f>
        <v>0</v>
      </c>
      <c r="P363" s="243" t="str">
        <f t="shared" ref="P363" si="169">P362</f>
        <v>SELEZIONE MESE ATTIVITA'</v>
      </c>
      <c r="Q363" s="171"/>
      <c r="R363" s="170"/>
      <c r="S363" s="170"/>
      <c r="T363" s="216" t="s">
        <v>19</v>
      </c>
      <c r="V363" s="218"/>
    </row>
    <row r="364" spans="1:22" ht="45" customHeight="1">
      <c r="A364" s="103">
        <v>363</v>
      </c>
      <c r="B364" s="103" t="str">
        <f t="shared" si="140"/>
        <v>NO</v>
      </c>
      <c r="C364" s="103" t="str">
        <f t="shared" si="141"/>
        <v/>
      </c>
      <c r="D364" s="247" t="str">
        <f t="shared" ref="D364:D369" si="170">D363</f>
        <v>SELEZIONARE PAESE</v>
      </c>
      <c r="E364" s="167">
        <v>26</v>
      </c>
      <c r="F364" s="168" t="s">
        <v>32</v>
      </c>
      <c r="G364" s="103" t="s">
        <v>33</v>
      </c>
      <c r="H364" s="57"/>
      <c r="I364" s="57"/>
      <c r="J364" s="168" t="s">
        <v>35</v>
      </c>
      <c r="K364" s="168" t="s">
        <v>21</v>
      </c>
      <c r="L364" s="169"/>
      <c r="M364" s="173">
        <v>0</v>
      </c>
      <c r="N364" s="170">
        <v>0</v>
      </c>
      <c r="O364" s="169">
        <f t="shared" ref="O364:O366" si="171">M364*N364</f>
        <v>0</v>
      </c>
      <c r="P364" s="243" t="str">
        <f t="shared" si="152"/>
        <v>SELEZIONE MESE ATTIVITA'</v>
      </c>
      <c r="Q364" s="171"/>
      <c r="R364" s="170"/>
      <c r="S364" s="170"/>
      <c r="T364" s="216" t="s">
        <v>19</v>
      </c>
      <c r="V364" s="218"/>
    </row>
    <row r="365" spans="1:22" ht="45" customHeight="1">
      <c r="A365" s="104">
        <v>364</v>
      </c>
      <c r="B365" s="103" t="str">
        <f t="shared" si="140"/>
        <v>NO</v>
      </c>
      <c r="C365" s="103" t="str">
        <f t="shared" si="141"/>
        <v/>
      </c>
      <c r="D365" s="247" t="str">
        <f>D364</f>
        <v>SELEZIONARE PAESE</v>
      </c>
      <c r="E365" s="167">
        <v>26</v>
      </c>
      <c r="F365" s="168" t="s">
        <v>32</v>
      </c>
      <c r="G365" s="103" t="s">
        <v>33</v>
      </c>
      <c r="H365" s="57"/>
      <c r="I365" s="57"/>
      <c r="J365" s="168" t="s">
        <v>35</v>
      </c>
      <c r="K365" s="168" t="s">
        <v>21</v>
      </c>
      <c r="L365" s="169"/>
      <c r="M365" s="173">
        <v>0</v>
      </c>
      <c r="N365" s="170">
        <v>0</v>
      </c>
      <c r="O365" s="169">
        <f t="shared" si="171"/>
        <v>0</v>
      </c>
      <c r="P365" s="243" t="str">
        <f t="shared" si="152"/>
        <v>SELEZIONE MESE ATTIVITA'</v>
      </c>
      <c r="Q365" s="171"/>
      <c r="R365" s="170"/>
      <c r="S365" s="170"/>
      <c r="T365" s="216" t="s">
        <v>19</v>
      </c>
      <c r="V365" s="218"/>
    </row>
    <row r="366" spans="1:22" ht="45" customHeight="1">
      <c r="A366" s="103">
        <v>365</v>
      </c>
      <c r="B366" s="103" t="str">
        <f t="shared" si="140"/>
        <v>NO</v>
      </c>
      <c r="C366" s="103" t="str">
        <f t="shared" si="141"/>
        <v/>
      </c>
      <c r="D366" s="247" t="str">
        <f>D365</f>
        <v>SELEZIONARE PAESE</v>
      </c>
      <c r="E366" s="167">
        <v>26</v>
      </c>
      <c r="F366" s="168" t="s">
        <v>32</v>
      </c>
      <c r="G366" s="103" t="s">
        <v>33</v>
      </c>
      <c r="H366" s="57"/>
      <c r="I366" s="57"/>
      <c r="J366" s="168" t="s">
        <v>35</v>
      </c>
      <c r="K366" s="168" t="s">
        <v>21</v>
      </c>
      <c r="L366" s="169"/>
      <c r="M366" s="173">
        <v>0</v>
      </c>
      <c r="N366" s="170">
        <v>0</v>
      </c>
      <c r="O366" s="169">
        <f t="shared" si="171"/>
        <v>0</v>
      </c>
      <c r="P366" s="243" t="str">
        <f t="shared" si="152"/>
        <v>SELEZIONE MESE ATTIVITA'</v>
      </c>
      <c r="Q366" s="171"/>
      <c r="R366" s="170"/>
      <c r="S366" s="170"/>
      <c r="T366" s="216" t="s">
        <v>19</v>
      </c>
      <c r="V366" s="218"/>
    </row>
    <row r="367" spans="1:22" ht="45" customHeight="1">
      <c r="A367" s="104">
        <v>366</v>
      </c>
      <c r="B367" s="103" t="str">
        <f t="shared" si="140"/>
        <v>NO</v>
      </c>
      <c r="C367" s="103" t="str">
        <f t="shared" si="141"/>
        <v/>
      </c>
      <c r="D367" s="247" t="str">
        <f t="shared" si="170"/>
        <v>SELEZIONARE PAESE</v>
      </c>
      <c r="E367" s="167">
        <v>26</v>
      </c>
      <c r="F367" s="168" t="s">
        <v>32</v>
      </c>
      <c r="G367" s="103" t="s">
        <v>33</v>
      </c>
      <c r="H367" s="57"/>
      <c r="I367" s="57"/>
      <c r="J367" s="168" t="s">
        <v>35</v>
      </c>
      <c r="K367" s="168" t="s">
        <v>21</v>
      </c>
      <c r="L367" s="169"/>
      <c r="M367" s="173">
        <v>0</v>
      </c>
      <c r="N367" s="170">
        <v>0</v>
      </c>
      <c r="O367" s="169">
        <f>M367*N367</f>
        <v>0</v>
      </c>
      <c r="P367" s="243" t="str">
        <f t="shared" si="152"/>
        <v>SELEZIONE MESE ATTIVITA'</v>
      </c>
      <c r="Q367" s="171"/>
      <c r="R367" s="170"/>
      <c r="S367" s="170"/>
      <c r="T367" s="216" t="s">
        <v>19</v>
      </c>
      <c r="V367" s="218"/>
    </row>
    <row r="368" spans="1:22" ht="45" customHeight="1">
      <c r="A368" s="103">
        <v>367</v>
      </c>
      <c r="B368" s="103" t="str">
        <f t="shared" si="140"/>
        <v>NO</v>
      </c>
      <c r="C368" s="103" t="str">
        <f t="shared" si="141"/>
        <v/>
      </c>
      <c r="D368" s="247" t="str">
        <f t="shared" si="170"/>
        <v>SELEZIONARE PAESE</v>
      </c>
      <c r="E368" s="115">
        <v>26</v>
      </c>
      <c r="F368" s="116" t="s">
        <v>32</v>
      </c>
      <c r="G368" s="104" t="str">
        <f t="shared" ref="G368:G370" si="172">IF(J368="Spese di organizzazione videodegustazione/evento ONLINE","DIGITALE","GENERICA")</f>
        <v>GENERICA</v>
      </c>
      <c r="H368" s="62"/>
      <c r="I368" s="62"/>
      <c r="J368" s="116" t="s">
        <v>36</v>
      </c>
      <c r="K368" s="116" t="s">
        <v>21</v>
      </c>
      <c r="L368" s="126">
        <f>IF(OR(D368="USA",D368="CANADA",D368="SVIZZERA",D368="CINA",D368="REGNO UNITO"),SUMIFS('MASSIMALI COMPLESSIVI'!C:C,'MASSIMALI COMPLESSIVI'!A:A,'1.DEG-INCOMING-TRASFERTE-SPED'!J368,'MASSIMALI COMPLESSIVI'!B:B,'1.DEG-INCOMING-TRASFERTE-SPED'!D368),180)</f>
        <v>180</v>
      </c>
      <c r="M368" s="211">
        <f>L368</f>
        <v>180</v>
      </c>
      <c r="N368" s="88">
        <v>0</v>
      </c>
      <c r="O368" s="126">
        <f t="shared" ref="O368:O370" si="173">M368*N368</f>
        <v>0</v>
      </c>
      <c r="P368" s="243" t="str">
        <f t="shared" si="152"/>
        <v>SELEZIONE MESE ATTIVITA'</v>
      </c>
      <c r="Q368" s="89"/>
      <c r="R368" s="88"/>
      <c r="S368" s="88"/>
      <c r="T368" s="216" t="s">
        <v>19</v>
      </c>
      <c r="V368" s="218"/>
    </row>
    <row r="369" spans="1:22" ht="45" customHeight="1">
      <c r="A369" s="104">
        <v>368</v>
      </c>
      <c r="B369" s="103" t="str">
        <f t="shared" si="140"/>
        <v>NO</v>
      </c>
      <c r="C369" s="103" t="str">
        <f t="shared" si="141"/>
        <v/>
      </c>
      <c r="D369" s="247" t="str">
        <f t="shared" si="170"/>
        <v>SELEZIONARE PAESE</v>
      </c>
      <c r="E369" s="115">
        <v>26</v>
      </c>
      <c r="F369" s="116" t="s">
        <v>32</v>
      </c>
      <c r="G369" s="104" t="str">
        <f t="shared" si="172"/>
        <v>GENERICA</v>
      </c>
      <c r="H369" s="62"/>
      <c r="I369" s="62"/>
      <c r="J369" s="116" t="s">
        <v>37</v>
      </c>
      <c r="K369" s="116" t="s">
        <v>21</v>
      </c>
      <c r="L369" s="126">
        <f>IF(OR(D369="USA",D369="CANADA",D369="SVIZZERA",D369="CINA",D369="REGNO UNITO"),SUMIFS('MASSIMALI COMPLESSIVI'!C:C,'MASSIMALI COMPLESSIVI'!A:A,'1.DEG-INCOMING-TRASFERTE-SPED'!J369,'MASSIMALI COMPLESSIVI'!B:B,'1.DEG-INCOMING-TRASFERTE-SPED'!D369),60)</f>
        <v>60</v>
      </c>
      <c r="M369" s="211">
        <f t="shared" ref="M369:M370" si="174">L369</f>
        <v>60</v>
      </c>
      <c r="N369" s="88">
        <v>0</v>
      </c>
      <c r="O369" s="126">
        <f t="shared" si="173"/>
        <v>0</v>
      </c>
      <c r="P369" s="243" t="str">
        <f t="shared" si="152"/>
        <v>SELEZIONE MESE ATTIVITA'</v>
      </c>
      <c r="Q369" s="89"/>
      <c r="R369" s="88"/>
      <c r="S369" s="88"/>
      <c r="T369" s="216" t="s">
        <v>19</v>
      </c>
      <c r="V369" s="218"/>
    </row>
    <row r="370" spans="1:22" ht="45" customHeight="1" thickBot="1">
      <c r="A370" s="103">
        <v>369</v>
      </c>
      <c r="B370" s="103" t="str">
        <f t="shared" si="140"/>
        <v>NO</v>
      </c>
      <c r="C370" s="103" t="str">
        <f t="shared" si="141"/>
        <v/>
      </c>
      <c r="D370" s="248" t="str">
        <f>D369</f>
        <v>SELEZIONARE PAESE</v>
      </c>
      <c r="E370" s="117">
        <v>26</v>
      </c>
      <c r="F370" s="118" t="s">
        <v>32</v>
      </c>
      <c r="G370" s="121" t="str">
        <f t="shared" si="172"/>
        <v>GENERICA</v>
      </c>
      <c r="H370" s="206"/>
      <c r="I370" s="206"/>
      <c r="J370" s="118" t="s">
        <v>38</v>
      </c>
      <c r="K370" s="118" t="s">
        <v>21</v>
      </c>
      <c r="L370" s="131">
        <f>IF(OR(D370="USA",D370="CANADA",D370="SVIZZERA",D370="CINA",D370="REGNO UNITO"),SUMIFS('MASSIMALI COMPLESSIVI'!C:C,'MASSIMALI COMPLESSIVI'!A:A,'1.DEG-INCOMING-TRASFERTE-SPED'!J370,'MASSIMALI COMPLESSIVI'!B:B,'1.DEG-INCOMING-TRASFERTE-SPED'!D370),30)</f>
        <v>30</v>
      </c>
      <c r="M370" s="212">
        <f t="shared" si="174"/>
        <v>30</v>
      </c>
      <c r="N370" s="91">
        <v>0</v>
      </c>
      <c r="O370" s="131">
        <f t="shared" si="173"/>
        <v>0</v>
      </c>
      <c r="P370" s="244" t="str">
        <f t="shared" si="152"/>
        <v>SELEZIONE MESE ATTIVITA'</v>
      </c>
      <c r="Q370" s="92"/>
      <c r="R370" s="91"/>
      <c r="S370" s="91"/>
      <c r="T370" s="217" t="s">
        <v>19</v>
      </c>
      <c r="V370" s="218"/>
    </row>
    <row r="371" spans="1:22" ht="45" customHeight="1">
      <c r="A371" s="104">
        <v>370</v>
      </c>
      <c r="B371" s="103" t="str">
        <f t="shared" si="140"/>
        <v>NO</v>
      </c>
      <c r="C371" s="103" t="str">
        <f t="shared" si="141"/>
        <v/>
      </c>
      <c r="D371" s="185" t="s">
        <v>18</v>
      </c>
      <c r="E371" s="175">
        <v>27</v>
      </c>
      <c r="F371" s="176" t="s">
        <v>40</v>
      </c>
      <c r="G371" s="103" t="s">
        <v>33</v>
      </c>
      <c r="H371" s="57"/>
      <c r="I371" s="57"/>
      <c r="J371" s="176" t="s">
        <v>34</v>
      </c>
      <c r="K371" s="176" t="s">
        <v>21</v>
      </c>
      <c r="L371" s="177" t="str">
        <f>IF(OR(D371="USA",D371="CANADA",D371="SVIZZERA",D371="CINA",D371="REGNO UNITO"),SUMIFS('MASSIMALI COMPLESSIVI'!C:C,'MASSIMALI COMPLESSIVI'!A:A,'1.DEG-INCOMING-TRASFERTE-SPED'!J371,'MASSIMALI COMPLESSIVI'!B:B,'1.DEG-INCOMING-TRASFERTE-SPED'!D371),"")</f>
        <v/>
      </c>
      <c r="M371" s="228">
        <v>0</v>
      </c>
      <c r="N371" s="203">
        <v>0</v>
      </c>
      <c r="O371" s="204">
        <f>M371*N371</f>
        <v>0</v>
      </c>
      <c r="P371" s="60" t="s">
        <v>23</v>
      </c>
      <c r="Q371" s="179"/>
      <c r="R371" s="178"/>
      <c r="S371" s="178"/>
      <c r="T371" s="229" t="s">
        <v>19</v>
      </c>
      <c r="V371" s="218"/>
    </row>
    <row r="372" spans="1:22" ht="45" customHeight="1">
      <c r="A372" s="103">
        <v>371</v>
      </c>
      <c r="B372" s="103" t="str">
        <f t="shared" si="140"/>
        <v>NO</v>
      </c>
      <c r="C372" s="103" t="str">
        <f t="shared" si="141"/>
        <v/>
      </c>
      <c r="D372" s="247" t="str">
        <f>D371</f>
        <v>SELEZIONARE PAESE</v>
      </c>
      <c r="E372" s="175">
        <v>27</v>
      </c>
      <c r="F372" s="176" t="s">
        <v>40</v>
      </c>
      <c r="G372" s="103" t="s">
        <v>33</v>
      </c>
      <c r="H372" s="57"/>
      <c r="I372" s="57"/>
      <c r="J372" s="176" t="s">
        <v>35</v>
      </c>
      <c r="K372" s="176" t="s">
        <v>21</v>
      </c>
      <c r="L372" s="177"/>
      <c r="M372" s="196">
        <v>0</v>
      </c>
      <c r="N372" s="77">
        <v>0</v>
      </c>
      <c r="O372" s="128">
        <f t="shared" ref="O372:O377" si="175">M372*N372</f>
        <v>0</v>
      </c>
      <c r="P372" s="243" t="str">
        <f t="shared" ref="P372" si="176">P371</f>
        <v>SELEZIONE MESE ATTIVITA'</v>
      </c>
      <c r="Q372" s="179"/>
      <c r="R372" s="178"/>
      <c r="S372" s="178"/>
      <c r="T372" s="214" t="s">
        <v>19</v>
      </c>
      <c r="V372" s="218"/>
    </row>
    <row r="373" spans="1:22" ht="45" customHeight="1">
      <c r="A373" s="104">
        <v>372</v>
      </c>
      <c r="B373" s="103" t="str">
        <f t="shared" si="140"/>
        <v>NO</v>
      </c>
      <c r="C373" s="103" t="str">
        <f t="shared" si="141"/>
        <v/>
      </c>
      <c r="D373" s="247" t="str">
        <f t="shared" ref="D373:D378" si="177">D372</f>
        <v>SELEZIONARE PAESE</v>
      </c>
      <c r="E373" s="175">
        <v>27</v>
      </c>
      <c r="F373" s="176" t="s">
        <v>40</v>
      </c>
      <c r="G373" s="103" t="s">
        <v>33</v>
      </c>
      <c r="H373" s="57"/>
      <c r="I373" s="57"/>
      <c r="J373" s="176" t="s">
        <v>35</v>
      </c>
      <c r="K373" s="176" t="s">
        <v>21</v>
      </c>
      <c r="L373" s="177"/>
      <c r="M373" s="196">
        <v>0</v>
      </c>
      <c r="N373" s="77">
        <v>0</v>
      </c>
      <c r="O373" s="128">
        <f t="shared" si="175"/>
        <v>0</v>
      </c>
      <c r="P373" s="243" t="str">
        <f t="shared" si="152"/>
        <v>SELEZIONE MESE ATTIVITA'</v>
      </c>
      <c r="Q373" s="179"/>
      <c r="R373" s="178"/>
      <c r="S373" s="178"/>
      <c r="T373" s="214" t="s">
        <v>19</v>
      </c>
      <c r="V373" s="218"/>
    </row>
    <row r="374" spans="1:22" ht="45" customHeight="1">
      <c r="A374" s="103">
        <v>373</v>
      </c>
      <c r="B374" s="103" t="str">
        <f t="shared" si="140"/>
        <v>NO</v>
      </c>
      <c r="C374" s="103" t="str">
        <f t="shared" si="141"/>
        <v/>
      </c>
      <c r="D374" s="247" t="str">
        <f>D373</f>
        <v>SELEZIONARE PAESE</v>
      </c>
      <c r="E374" s="175">
        <v>27</v>
      </c>
      <c r="F374" s="176" t="s">
        <v>40</v>
      </c>
      <c r="G374" s="103" t="s">
        <v>33</v>
      </c>
      <c r="H374" s="57"/>
      <c r="I374" s="57"/>
      <c r="J374" s="176" t="s">
        <v>35</v>
      </c>
      <c r="K374" s="176" t="s">
        <v>21</v>
      </c>
      <c r="L374" s="177"/>
      <c r="M374" s="196">
        <v>0</v>
      </c>
      <c r="N374" s="77">
        <v>0</v>
      </c>
      <c r="O374" s="128">
        <f t="shared" si="175"/>
        <v>0</v>
      </c>
      <c r="P374" s="243" t="str">
        <f t="shared" si="152"/>
        <v>SELEZIONE MESE ATTIVITA'</v>
      </c>
      <c r="Q374" s="179"/>
      <c r="R374" s="178"/>
      <c r="S374" s="178"/>
      <c r="T374" s="214" t="s">
        <v>19</v>
      </c>
      <c r="V374" s="218"/>
    </row>
    <row r="375" spans="1:22" ht="45" customHeight="1">
      <c r="A375" s="104">
        <v>374</v>
      </c>
      <c r="B375" s="103" t="str">
        <f t="shared" si="140"/>
        <v>NO</v>
      </c>
      <c r="C375" s="103" t="str">
        <f t="shared" si="141"/>
        <v/>
      </c>
      <c r="D375" s="247" t="str">
        <f>D374</f>
        <v>SELEZIONARE PAESE</v>
      </c>
      <c r="E375" s="175">
        <v>27</v>
      </c>
      <c r="F375" s="176" t="s">
        <v>40</v>
      </c>
      <c r="G375" s="103" t="s">
        <v>33</v>
      </c>
      <c r="H375" s="57"/>
      <c r="I375" s="57"/>
      <c r="J375" s="176" t="s">
        <v>35</v>
      </c>
      <c r="K375" s="176" t="s">
        <v>21</v>
      </c>
      <c r="L375" s="177"/>
      <c r="M375" s="196">
        <v>0</v>
      </c>
      <c r="N375" s="77">
        <v>0</v>
      </c>
      <c r="O375" s="128">
        <f t="shared" si="175"/>
        <v>0</v>
      </c>
      <c r="P375" s="243" t="str">
        <f t="shared" si="152"/>
        <v>SELEZIONE MESE ATTIVITA'</v>
      </c>
      <c r="Q375" s="179"/>
      <c r="R375" s="178"/>
      <c r="S375" s="178"/>
      <c r="T375" s="214" t="s">
        <v>19</v>
      </c>
      <c r="V375" s="218"/>
    </row>
    <row r="376" spans="1:22" ht="45" customHeight="1">
      <c r="A376" s="103">
        <v>375</v>
      </c>
      <c r="B376" s="103" t="str">
        <f t="shared" si="140"/>
        <v>NO</v>
      </c>
      <c r="C376" s="103" t="str">
        <f t="shared" si="141"/>
        <v/>
      </c>
      <c r="D376" s="247" t="str">
        <f t="shared" si="177"/>
        <v>SELEZIONARE PAESE</v>
      </c>
      <c r="E376" s="175">
        <v>27</v>
      </c>
      <c r="F376" s="176" t="s">
        <v>40</v>
      </c>
      <c r="G376" s="103" t="s">
        <v>33</v>
      </c>
      <c r="H376" s="57"/>
      <c r="I376" s="57"/>
      <c r="J376" s="176" t="s">
        <v>35</v>
      </c>
      <c r="K376" s="176" t="s">
        <v>21</v>
      </c>
      <c r="L376" s="177"/>
      <c r="M376" s="196">
        <v>0</v>
      </c>
      <c r="N376" s="77">
        <v>0</v>
      </c>
      <c r="O376" s="128">
        <f t="shared" si="175"/>
        <v>0</v>
      </c>
      <c r="P376" s="243" t="str">
        <f t="shared" si="152"/>
        <v>SELEZIONE MESE ATTIVITA'</v>
      </c>
      <c r="Q376" s="179"/>
      <c r="R376" s="178"/>
      <c r="S376" s="178"/>
      <c r="T376" s="214" t="s">
        <v>19</v>
      </c>
      <c r="V376" s="218"/>
    </row>
    <row r="377" spans="1:22" ht="45" customHeight="1">
      <c r="A377" s="104">
        <v>376</v>
      </c>
      <c r="B377" s="103" t="str">
        <f t="shared" si="140"/>
        <v>NO</v>
      </c>
      <c r="C377" s="103" t="str">
        <f t="shared" si="141"/>
        <v/>
      </c>
      <c r="D377" s="247" t="str">
        <f t="shared" si="177"/>
        <v>SELEZIONARE PAESE</v>
      </c>
      <c r="E377" s="109">
        <v>27</v>
      </c>
      <c r="F377" s="110" t="s">
        <v>40</v>
      </c>
      <c r="G377" s="104" t="str">
        <f t="shared" ref="G377:G380" si="178">IF(J377="Spese di organizzazione videodegustazione/evento ONLINE","DIGITALE","GENERICA")</f>
        <v>GENERICA</v>
      </c>
      <c r="H377" s="62"/>
      <c r="I377" s="62"/>
      <c r="J377" s="110" t="s">
        <v>36</v>
      </c>
      <c r="K377" s="110" t="s">
        <v>21</v>
      </c>
      <c r="L377" s="128">
        <f>IF(OR(D377="USA",D377="CANADA",D377="SVIZZERA",D377="CINA",D377="REGNO UNITO"),SUMIFS('MASSIMALI COMPLESSIVI'!C:C,'MASSIMALI COMPLESSIVI'!A:A,'1.DEG-INCOMING-TRASFERTE-SPED'!J377,'MASSIMALI COMPLESSIVI'!B:B,'1.DEG-INCOMING-TRASFERTE-SPED'!D377),180)</f>
        <v>180</v>
      </c>
      <c r="M377" s="209">
        <f>L377</f>
        <v>180</v>
      </c>
      <c r="N377" s="77">
        <v>0</v>
      </c>
      <c r="O377" s="128">
        <f t="shared" si="175"/>
        <v>0</v>
      </c>
      <c r="P377" s="243" t="str">
        <f t="shared" si="152"/>
        <v>SELEZIONE MESE ATTIVITA'</v>
      </c>
      <c r="Q377" s="78"/>
      <c r="R377" s="77"/>
      <c r="S377" s="77"/>
      <c r="T377" s="214" t="s">
        <v>19</v>
      </c>
      <c r="V377" s="218"/>
    </row>
    <row r="378" spans="1:22" ht="45" customHeight="1">
      <c r="A378" s="103">
        <v>377</v>
      </c>
      <c r="B378" s="103" t="str">
        <f t="shared" si="140"/>
        <v>NO</v>
      </c>
      <c r="C378" s="103" t="str">
        <f t="shared" si="141"/>
        <v/>
      </c>
      <c r="D378" s="247" t="str">
        <f t="shared" si="177"/>
        <v>SELEZIONARE PAESE</v>
      </c>
      <c r="E378" s="109">
        <v>27</v>
      </c>
      <c r="F378" s="110" t="s">
        <v>40</v>
      </c>
      <c r="G378" s="104" t="str">
        <f t="shared" si="178"/>
        <v>GENERICA</v>
      </c>
      <c r="H378" s="62"/>
      <c r="I378" s="62"/>
      <c r="J378" s="110" t="s">
        <v>37</v>
      </c>
      <c r="K378" s="110" t="s">
        <v>21</v>
      </c>
      <c r="L378" s="128">
        <f>IF(OR(D378="USA",D378="CANADA",D378="SVIZZERA",D378="CINA",D378="REGNO UNITO"),SUMIFS('MASSIMALI COMPLESSIVI'!C:C,'MASSIMALI COMPLESSIVI'!A:A,'1.DEG-INCOMING-TRASFERTE-SPED'!J378,'MASSIMALI COMPLESSIVI'!B:B,'1.DEG-INCOMING-TRASFERTE-SPED'!D378),60)</f>
        <v>60</v>
      </c>
      <c r="M378" s="209">
        <f t="shared" ref="M378:M379" si="179">L378</f>
        <v>60</v>
      </c>
      <c r="N378" s="77">
        <v>0</v>
      </c>
      <c r="O378" s="128">
        <f>M378*N378</f>
        <v>0</v>
      </c>
      <c r="P378" s="243" t="str">
        <f t="shared" si="152"/>
        <v>SELEZIONE MESE ATTIVITA'</v>
      </c>
      <c r="Q378" s="78"/>
      <c r="R378" s="77"/>
      <c r="S378" s="77"/>
      <c r="T378" s="214" t="s">
        <v>19</v>
      </c>
      <c r="V378" s="218"/>
    </row>
    <row r="379" spans="1:22" ht="45" customHeight="1" thickBot="1">
      <c r="A379" s="104">
        <v>378</v>
      </c>
      <c r="B379" s="103" t="str">
        <f t="shared" si="140"/>
        <v>NO</v>
      </c>
      <c r="C379" s="103" t="str">
        <f t="shared" si="141"/>
        <v/>
      </c>
      <c r="D379" s="248" t="str">
        <f>D378</f>
        <v>SELEZIONARE PAESE</v>
      </c>
      <c r="E379" s="236">
        <v>27</v>
      </c>
      <c r="F379" s="237" t="s">
        <v>40</v>
      </c>
      <c r="G379" s="119" t="str">
        <f t="shared" si="178"/>
        <v>GENERICA</v>
      </c>
      <c r="H379" s="68"/>
      <c r="I379" s="68"/>
      <c r="J379" s="237" t="s">
        <v>38</v>
      </c>
      <c r="K379" s="237" t="s">
        <v>21</v>
      </c>
      <c r="L379" s="238">
        <f>IF(OR(D379="USA",D379="CANADA",D379="SVIZZERA",D379="CINA",D379="REGNO UNITO"),SUMIFS('MASSIMALI COMPLESSIVI'!C:C,'MASSIMALI COMPLESSIVI'!A:A,'1.DEG-INCOMING-TRASFERTE-SPED'!J379,'MASSIMALI COMPLESSIVI'!B:B,'1.DEG-INCOMING-TRASFERTE-SPED'!D379),30)</f>
        <v>30</v>
      </c>
      <c r="M379" s="239">
        <f t="shared" si="179"/>
        <v>30</v>
      </c>
      <c r="N379" s="240">
        <v>0</v>
      </c>
      <c r="O379" s="238">
        <f t="shared" ref="O379" si="180">M379*N379</f>
        <v>0</v>
      </c>
      <c r="P379" s="245" t="str">
        <f t="shared" si="152"/>
        <v>SELEZIONE MESE ATTIVITA'</v>
      </c>
      <c r="Q379" s="241"/>
      <c r="R379" s="240"/>
      <c r="S379" s="240"/>
      <c r="T379" s="242" t="s">
        <v>19</v>
      </c>
      <c r="V379" s="218"/>
    </row>
    <row r="380" spans="1:22" ht="45" customHeight="1">
      <c r="A380" s="103">
        <v>379</v>
      </c>
      <c r="B380" s="103" t="str">
        <f t="shared" si="140"/>
        <v>NO</v>
      </c>
      <c r="C380" s="103" t="str">
        <f t="shared" si="141"/>
        <v/>
      </c>
      <c r="D380" s="185" t="s">
        <v>18</v>
      </c>
      <c r="E380" s="113">
        <v>28</v>
      </c>
      <c r="F380" s="114" t="s">
        <v>40</v>
      </c>
      <c r="G380" s="120" t="str">
        <f t="shared" si="178"/>
        <v>GENERICA</v>
      </c>
      <c r="H380" s="207"/>
      <c r="I380" s="207"/>
      <c r="J380" s="114" t="s">
        <v>34</v>
      </c>
      <c r="K380" s="114" t="s">
        <v>39</v>
      </c>
      <c r="L380" s="130" t="str">
        <f>IF(OR(D380="USA",D380="CANADA",D380="SVIZZERA",D380="CINA",D380="REGNO UNITO"),SUMIFS('MASSIMALI COMPLESSIVI'!C:C,'MASSIMALI COMPLESSIVI'!A:A,'1.DEG-INCOMING-TRASFERTE-SPED'!J380,'MASSIMALI COMPLESSIVI'!B:B,'1.DEG-INCOMING-TRASFERTE-SPED'!D380),"")</f>
        <v/>
      </c>
      <c r="M380" s="230">
        <v>0</v>
      </c>
      <c r="N380" s="84">
        <v>0</v>
      </c>
      <c r="O380" s="130">
        <f>M380*N380</f>
        <v>0</v>
      </c>
      <c r="P380" s="227" t="s">
        <v>23</v>
      </c>
      <c r="Q380" s="86"/>
      <c r="R380" s="84"/>
      <c r="S380" s="84"/>
      <c r="T380" s="231" t="s">
        <v>19</v>
      </c>
      <c r="V380" s="218"/>
    </row>
    <row r="381" spans="1:22" ht="45" customHeight="1">
      <c r="A381" s="104">
        <v>380</v>
      </c>
      <c r="B381" s="103" t="str">
        <f t="shared" si="140"/>
        <v>NO</v>
      </c>
      <c r="C381" s="103" t="str">
        <f t="shared" si="141"/>
        <v/>
      </c>
      <c r="D381" s="247" t="str">
        <f>D380</f>
        <v>SELEZIONARE PAESE</v>
      </c>
      <c r="E381" s="167">
        <v>28</v>
      </c>
      <c r="F381" s="168" t="s">
        <v>40</v>
      </c>
      <c r="G381" s="103" t="s">
        <v>33</v>
      </c>
      <c r="H381" s="57"/>
      <c r="I381" s="57"/>
      <c r="J381" s="168" t="s">
        <v>35</v>
      </c>
      <c r="K381" s="168" t="s">
        <v>21</v>
      </c>
      <c r="L381" s="169"/>
      <c r="M381" s="173">
        <v>0</v>
      </c>
      <c r="N381" s="170">
        <v>0</v>
      </c>
      <c r="O381" s="169">
        <f>M381*N381</f>
        <v>0</v>
      </c>
      <c r="P381" s="243" t="str">
        <f t="shared" ref="P381" si="181">P380</f>
        <v>SELEZIONE MESE ATTIVITA'</v>
      </c>
      <c r="Q381" s="171"/>
      <c r="R381" s="170"/>
      <c r="S381" s="170"/>
      <c r="T381" s="216" t="s">
        <v>19</v>
      </c>
      <c r="V381" s="218"/>
    </row>
    <row r="382" spans="1:22" ht="45" customHeight="1">
      <c r="A382" s="103">
        <v>381</v>
      </c>
      <c r="B382" s="103" t="str">
        <f t="shared" si="140"/>
        <v>NO</v>
      </c>
      <c r="C382" s="103" t="str">
        <f t="shared" si="141"/>
        <v/>
      </c>
      <c r="D382" s="247" t="str">
        <f t="shared" ref="D382:D387" si="182">D381</f>
        <v>SELEZIONARE PAESE</v>
      </c>
      <c r="E382" s="167">
        <v>28</v>
      </c>
      <c r="F382" s="168" t="s">
        <v>40</v>
      </c>
      <c r="G382" s="103" t="s">
        <v>33</v>
      </c>
      <c r="H382" s="57"/>
      <c r="I382" s="57"/>
      <c r="J382" s="168" t="s">
        <v>35</v>
      </c>
      <c r="K382" s="168" t="s">
        <v>21</v>
      </c>
      <c r="L382" s="169"/>
      <c r="M382" s="173">
        <v>0</v>
      </c>
      <c r="N382" s="170">
        <v>0</v>
      </c>
      <c r="O382" s="169">
        <f t="shared" ref="O382:O384" si="183">M382*N382</f>
        <v>0</v>
      </c>
      <c r="P382" s="243" t="str">
        <f t="shared" si="152"/>
        <v>SELEZIONE MESE ATTIVITA'</v>
      </c>
      <c r="Q382" s="171"/>
      <c r="R382" s="170"/>
      <c r="S382" s="170"/>
      <c r="T382" s="216" t="s">
        <v>19</v>
      </c>
      <c r="V382" s="218"/>
    </row>
    <row r="383" spans="1:22" ht="45" customHeight="1">
      <c r="A383" s="104">
        <v>382</v>
      </c>
      <c r="B383" s="103" t="str">
        <f t="shared" si="140"/>
        <v>NO</v>
      </c>
      <c r="C383" s="103" t="str">
        <f t="shared" si="141"/>
        <v/>
      </c>
      <c r="D383" s="247" t="str">
        <f>D382</f>
        <v>SELEZIONARE PAESE</v>
      </c>
      <c r="E383" s="167">
        <v>28</v>
      </c>
      <c r="F383" s="168" t="s">
        <v>40</v>
      </c>
      <c r="G383" s="103" t="s">
        <v>33</v>
      </c>
      <c r="H383" s="57"/>
      <c r="I383" s="57"/>
      <c r="J383" s="168" t="s">
        <v>35</v>
      </c>
      <c r="K383" s="168" t="s">
        <v>21</v>
      </c>
      <c r="L383" s="169"/>
      <c r="M383" s="173">
        <v>0</v>
      </c>
      <c r="N383" s="170">
        <v>0</v>
      </c>
      <c r="O383" s="169">
        <f t="shared" si="183"/>
        <v>0</v>
      </c>
      <c r="P383" s="243" t="str">
        <f t="shared" si="152"/>
        <v>SELEZIONE MESE ATTIVITA'</v>
      </c>
      <c r="Q383" s="171"/>
      <c r="R383" s="170"/>
      <c r="S383" s="170"/>
      <c r="T383" s="216" t="s">
        <v>19</v>
      </c>
      <c r="V383" s="218"/>
    </row>
    <row r="384" spans="1:22" ht="45" customHeight="1">
      <c r="A384" s="103">
        <v>383</v>
      </c>
      <c r="B384" s="103" t="str">
        <f t="shared" si="140"/>
        <v>NO</v>
      </c>
      <c r="C384" s="103" t="str">
        <f t="shared" si="141"/>
        <v/>
      </c>
      <c r="D384" s="247" t="str">
        <f>D383</f>
        <v>SELEZIONARE PAESE</v>
      </c>
      <c r="E384" s="167">
        <v>28</v>
      </c>
      <c r="F384" s="168" t="s">
        <v>40</v>
      </c>
      <c r="G384" s="103" t="s">
        <v>33</v>
      </c>
      <c r="H384" s="57"/>
      <c r="I384" s="57"/>
      <c r="J384" s="168" t="s">
        <v>35</v>
      </c>
      <c r="K384" s="168" t="s">
        <v>21</v>
      </c>
      <c r="L384" s="169"/>
      <c r="M384" s="173">
        <v>0</v>
      </c>
      <c r="N384" s="170">
        <v>0</v>
      </c>
      <c r="O384" s="169">
        <f t="shared" si="183"/>
        <v>0</v>
      </c>
      <c r="P384" s="243" t="str">
        <f t="shared" si="152"/>
        <v>SELEZIONE MESE ATTIVITA'</v>
      </c>
      <c r="Q384" s="171"/>
      <c r="R384" s="170"/>
      <c r="S384" s="170"/>
      <c r="T384" s="216" t="s">
        <v>19</v>
      </c>
      <c r="V384" s="218"/>
    </row>
    <row r="385" spans="1:22" ht="45" customHeight="1">
      <c r="A385" s="104">
        <v>384</v>
      </c>
      <c r="B385" s="103" t="str">
        <f t="shared" si="140"/>
        <v>NO</v>
      </c>
      <c r="C385" s="103" t="str">
        <f t="shared" si="141"/>
        <v/>
      </c>
      <c r="D385" s="247" t="str">
        <f t="shared" si="182"/>
        <v>SELEZIONARE PAESE</v>
      </c>
      <c r="E385" s="167">
        <v>28</v>
      </c>
      <c r="F385" s="168" t="s">
        <v>40</v>
      </c>
      <c r="G385" s="103" t="s">
        <v>33</v>
      </c>
      <c r="H385" s="57"/>
      <c r="I385" s="57"/>
      <c r="J385" s="168" t="s">
        <v>35</v>
      </c>
      <c r="K385" s="168" t="s">
        <v>21</v>
      </c>
      <c r="L385" s="169"/>
      <c r="M385" s="173">
        <v>0</v>
      </c>
      <c r="N385" s="170">
        <v>0</v>
      </c>
      <c r="O385" s="169">
        <f>M385*N385</f>
        <v>0</v>
      </c>
      <c r="P385" s="243" t="str">
        <f t="shared" si="152"/>
        <v>SELEZIONE MESE ATTIVITA'</v>
      </c>
      <c r="Q385" s="171"/>
      <c r="R385" s="170"/>
      <c r="S385" s="170"/>
      <c r="T385" s="216" t="s">
        <v>19</v>
      </c>
      <c r="V385" s="218"/>
    </row>
    <row r="386" spans="1:22" ht="45" customHeight="1">
      <c r="A386" s="103">
        <v>385</v>
      </c>
      <c r="B386" s="103" t="str">
        <f t="shared" si="140"/>
        <v>NO</v>
      </c>
      <c r="C386" s="103" t="str">
        <f t="shared" si="141"/>
        <v/>
      </c>
      <c r="D386" s="247" t="str">
        <f t="shared" si="182"/>
        <v>SELEZIONARE PAESE</v>
      </c>
      <c r="E386" s="115">
        <v>28</v>
      </c>
      <c r="F386" s="116" t="s">
        <v>40</v>
      </c>
      <c r="G386" s="104" t="str">
        <f t="shared" ref="G386:G388" si="184">IF(J386="Spese di organizzazione videodegustazione/evento ONLINE","DIGITALE","GENERICA")</f>
        <v>GENERICA</v>
      </c>
      <c r="H386" s="62"/>
      <c r="I386" s="62"/>
      <c r="J386" s="116" t="s">
        <v>36</v>
      </c>
      <c r="K386" s="116" t="s">
        <v>21</v>
      </c>
      <c r="L386" s="126">
        <f>IF(OR(D386="USA",D386="CANADA",D386="SVIZZERA",D386="CINA",D386="REGNO UNITO"),SUMIFS('MASSIMALI COMPLESSIVI'!C:C,'MASSIMALI COMPLESSIVI'!A:A,'1.DEG-INCOMING-TRASFERTE-SPED'!J386,'MASSIMALI COMPLESSIVI'!B:B,'1.DEG-INCOMING-TRASFERTE-SPED'!D386),180)</f>
        <v>180</v>
      </c>
      <c r="M386" s="211">
        <f>L386</f>
        <v>180</v>
      </c>
      <c r="N386" s="88">
        <v>0</v>
      </c>
      <c r="O386" s="126">
        <f t="shared" ref="O386:O388" si="185">M386*N386</f>
        <v>0</v>
      </c>
      <c r="P386" s="243" t="str">
        <f t="shared" si="152"/>
        <v>SELEZIONE MESE ATTIVITA'</v>
      </c>
      <c r="Q386" s="89"/>
      <c r="R386" s="88"/>
      <c r="S386" s="88"/>
      <c r="T386" s="216" t="s">
        <v>19</v>
      </c>
      <c r="V386" s="218"/>
    </row>
    <row r="387" spans="1:22" ht="45" customHeight="1">
      <c r="A387" s="104">
        <v>386</v>
      </c>
      <c r="B387" s="103" t="str">
        <f t="shared" ref="B387:B450" si="186">IF(OR(D387="VIETNAM",D387="THAILANDIA (EX SIAM)",D387="TAIWAN",D387="SRI LANKA",D387="SINGAPORE",D387="REPUBBLICA DELL'INDIA",D387="NEPAL",D387="MYANMAR (EX BIRMANIA)",D387="MAURITIUS",D387="MALESIA",D387="MALDIVE",D387="LAOS",D387="INDONESIA",D387="FILIPPINE",D387="CAMBOGIA",D387="NORVEGIA",D387="COREA DEL SUD",D387="CINA",D387="BRASILE",D387="AUSTRALIA",D387="QATAR",D387="EMIRATI ARABI UNITI",),"SI","NO")</f>
        <v>NO</v>
      </c>
      <c r="C387" s="103" t="str">
        <f t="shared" ref="C387:C450" si="187">IF(OR(D387="VIETNAM",D387="THAILANDIA (EX SIAM)",D387="TAIWAN",D387="SRI LANKA",D387="SINGAPORE",D387="REPUBBLICA DELL'INDIA",D387="NEPAL",D387="MYANMAR (EX BIRMANIA)",D387="MAURITIUS",D387="MALESIA",D387="MALDIVE",D387="LAOS",D387="INDONESIA",D387="FILIPPINE",D387="CAMBOGIA"),"Area Sud Est Asiatico e Arcipelaghi Oceano indiano","")</f>
        <v/>
      </c>
      <c r="D387" s="247" t="str">
        <f t="shared" si="182"/>
        <v>SELEZIONARE PAESE</v>
      </c>
      <c r="E387" s="115">
        <v>28</v>
      </c>
      <c r="F387" s="116" t="s">
        <v>40</v>
      </c>
      <c r="G387" s="104" t="str">
        <f t="shared" si="184"/>
        <v>GENERICA</v>
      </c>
      <c r="H387" s="62"/>
      <c r="I387" s="62"/>
      <c r="J387" s="116" t="s">
        <v>37</v>
      </c>
      <c r="K387" s="116" t="s">
        <v>21</v>
      </c>
      <c r="L387" s="126">
        <f>IF(OR(D387="USA",D387="CANADA",D387="SVIZZERA",D387="CINA",D387="REGNO UNITO"),SUMIFS('MASSIMALI COMPLESSIVI'!C:C,'MASSIMALI COMPLESSIVI'!A:A,'1.DEG-INCOMING-TRASFERTE-SPED'!J387,'MASSIMALI COMPLESSIVI'!B:B,'1.DEG-INCOMING-TRASFERTE-SPED'!D387),60)</f>
        <v>60</v>
      </c>
      <c r="M387" s="211">
        <f t="shared" ref="M387:M388" si="188">L387</f>
        <v>60</v>
      </c>
      <c r="N387" s="88">
        <v>0</v>
      </c>
      <c r="O387" s="126">
        <f t="shared" si="185"/>
        <v>0</v>
      </c>
      <c r="P387" s="243" t="str">
        <f t="shared" si="152"/>
        <v>SELEZIONE MESE ATTIVITA'</v>
      </c>
      <c r="Q387" s="89"/>
      <c r="R387" s="88"/>
      <c r="S387" s="88"/>
      <c r="T387" s="216" t="s">
        <v>19</v>
      </c>
      <c r="V387" s="218"/>
    </row>
    <row r="388" spans="1:22" ht="45" customHeight="1" thickBot="1">
      <c r="A388" s="103">
        <v>387</v>
      </c>
      <c r="B388" s="103" t="str">
        <f t="shared" si="186"/>
        <v>NO</v>
      </c>
      <c r="C388" s="103" t="str">
        <f t="shared" si="187"/>
        <v/>
      </c>
      <c r="D388" s="248" t="str">
        <f>D387</f>
        <v>SELEZIONARE PAESE</v>
      </c>
      <c r="E388" s="232">
        <v>28</v>
      </c>
      <c r="F388" s="220" t="s">
        <v>40</v>
      </c>
      <c r="G388" s="119" t="str">
        <f t="shared" si="184"/>
        <v>GENERICA</v>
      </c>
      <c r="H388" s="68"/>
      <c r="I388" s="68"/>
      <c r="J388" s="220" t="s">
        <v>38</v>
      </c>
      <c r="K388" s="220" t="s">
        <v>21</v>
      </c>
      <c r="L388" s="225">
        <f>IF(OR(D388="USA",D388="CANADA",D388="SVIZZERA",D388="CINA",D388="REGNO UNITO"),SUMIFS('MASSIMALI COMPLESSIVI'!C:C,'MASSIMALI COMPLESSIVI'!A:A,'1.DEG-INCOMING-TRASFERTE-SPED'!J388,'MASSIMALI COMPLESSIVI'!B:B,'1.DEG-INCOMING-TRASFERTE-SPED'!D388),30)</f>
        <v>30</v>
      </c>
      <c r="M388" s="233">
        <f t="shared" si="188"/>
        <v>30</v>
      </c>
      <c r="N388" s="223">
        <v>0</v>
      </c>
      <c r="O388" s="225">
        <f t="shared" si="185"/>
        <v>0</v>
      </c>
      <c r="P388" s="245" t="str">
        <f t="shared" si="152"/>
        <v>SELEZIONE MESE ATTIVITA'</v>
      </c>
      <c r="Q388" s="234"/>
      <c r="R388" s="223"/>
      <c r="S388" s="223"/>
      <c r="T388" s="235" t="s">
        <v>19</v>
      </c>
      <c r="V388" s="218"/>
    </row>
    <row r="389" spans="1:22" ht="45" customHeight="1">
      <c r="A389" s="104">
        <v>388</v>
      </c>
      <c r="B389" s="103" t="str">
        <f t="shared" si="186"/>
        <v>NO</v>
      </c>
      <c r="C389" s="103" t="str">
        <f t="shared" si="187"/>
        <v/>
      </c>
      <c r="D389" s="185" t="s">
        <v>18</v>
      </c>
      <c r="E389" s="107">
        <v>29</v>
      </c>
      <c r="F389" s="108" t="s">
        <v>40</v>
      </c>
      <c r="G389" s="120" t="s">
        <v>33</v>
      </c>
      <c r="H389" s="207"/>
      <c r="I389" s="207"/>
      <c r="J389" s="108" t="s">
        <v>34</v>
      </c>
      <c r="K389" s="108" t="s">
        <v>21</v>
      </c>
      <c r="L389" s="127" t="str">
        <f>IF(OR(D389="USA",D389="CANADA",D389="SVIZZERA",D389="CINA",D389="REGNO UNITO"),SUMIFS('MASSIMALI COMPLESSIVI'!C:C,'MASSIMALI COMPLESSIVI'!A:A,'1.DEG-INCOMING-TRASFERTE-SPED'!J389,'MASSIMALI COMPLESSIVI'!B:B,'1.DEG-INCOMING-TRASFERTE-SPED'!D389),"")</f>
        <v/>
      </c>
      <c r="M389" s="189">
        <v>0</v>
      </c>
      <c r="N389" s="183">
        <v>0</v>
      </c>
      <c r="O389" s="184">
        <f>M389*N389</f>
        <v>0</v>
      </c>
      <c r="P389" s="227" t="s">
        <v>23</v>
      </c>
      <c r="Q389" s="74"/>
      <c r="R389" s="72"/>
      <c r="S389" s="72"/>
      <c r="T389" s="213" t="s">
        <v>19</v>
      </c>
      <c r="V389" s="218"/>
    </row>
    <row r="390" spans="1:22" ht="45" customHeight="1">
      <c r="A390" s="103">
        <v>389</v>
      </c>
      <c r="B390" s="103" t="str">
        <f t="shared" si="186"/>
        <v>NO</v>
      </c>
      <c r="C390" s="103" t="str">
        <f t="shared" si="187"/>
        <v/>
      </c>
      <c r="D390" s="247" t="str">
        <f>D389</f>
        <v>SELEZIONARE PAESE</v>
      </c>
      <c r="E390" s="175">
        <v>29</v>
      </c>
      <c r="F390" s="176" t="s">
        <v>40</v>
      </c>
      <c r="G390" s="103" t="s">
        <v>33</v>
      </c>
      <c r="H390" s="57"/>
      <c r="I390" s="57"/>
      <c r="J390" s="176" t="s">
        <v>35</v>
      </c>
      <c r="K390" s="176" t="s">
        <v>21</v>
      </c>
      <c r="L390" s="177"/>
      <c r="M390" s="196">
        <v>0</v>
      </c>
      <c r="N390" s="77">
        <v>0</v>
      </c>
      <c r="O390" s="128">
        <f t="shared" ref="O390:O395" si="189">M390*N390</f>
        <v>0</v>
      </c>
      <c r="P390" s="243" t="str">
        <f t="shared" ref="P390" si="190">P389</f>
        <v>SELEZIONE MESE ATTIVITA'</v>
      </c>
      <c r="Q390" s="179"/>
      <c r="R390" s="178"/>
      <c r="S390" s="178"/>
      <c r="T390" s="214" t="s">
        <v>19</v>
      </c>
      <c r="V390" s="218"/>
    </row>
    <row r="391" spans="1:22" ht="45" customHeight="1">
      <c r="A391" s="104">
        <v>390</v>
      </c>
      <c r="B391" s="103" t="str">
        <f t="shared" si="186"/>
        <v>NO</v>
      </c>
      <c r="C391" s="103" t="str">
        <f t="shared" si="187"/>
        <v/>
      </c>
      <c r="D391" s="247" t="str">
        <f t="shared" ref="D391:D396" si="191">D390</f>
        <v>SELEZIONARE PAESE</v>
      </c>
      <c r="E391" s="175">
        <v>29</v>
      </c>
      <c r="F391" s="176" t="s">
        <v>40</v>
      </c>
      <c r="G391" s="103" t="s">
        <v>33</v>
      </c>
      <c r="H391" s="57"/>
      <c r="I391" s="57"/>
      <c r="J391" s="176" t="s">
        <v>35</v>
      </c>
      <c r="K391" s="176" t="s">
        <v>21</v>
      </c>
      <c r="L391" s="177"/>
      <c r="M391" s="196">
        <v>0</v>
      </c>
      <c r="N391" s="77">
        <v>0</v>
      </c>
      <c r="O391" s="128">
        <f t="shared" si="189"/>
        <v>0</v>
      </c>
      <c r="P391" s="243" t="str">
        <f t="shared" si="152"/>
        <v>SELEZIONE MESE ATTIVITA'</v>
      </c>
      <c r="Q391" s="179"/>
      <c r="R391" s="178"/>
      <c r="S391" s="178"/>
      <c r="T391" s="214" t="s">
        <v>19</v>
      </c>
      <c r="V391" s="218"/>
    </row>
    <row r="392" spans="1:22" ht="45" customHeight="1">
      <c r="A392" s="103">
        <v>391</v>
      </c>
      <c r="B392" s="103" t="str">
        <f t="shared" si="186"/>
        <v>NO</v>
      </c>
      <c r="C392" s="103" t="str">
        <f t="shared" si="187"/>
        <v/>
      </c>
      <c r="D392" s="247" t="str">
        <f>D391</f>
        <v>SELEZIONARE PAESE</v>
      </c>
      <c r="E392" s="175">
        <v>29</v>
      </c>
      <c r="F392" s="176" t="s">
        <v>40</v>
      </c>
      <c r="G392" s="103" t="s">
        <v>33</v>
      </c>
      <c r="H392" s="57"/>
      <c r="I392" s="57"/>
      <c r="J392" s="176" t="s">
        <v>35</v>
      </c>
      <c r="K392" s="176" t="s">
        <v>21</v>
      </c>
      <c r="L392" s="177"/>
      <c r="M392" s="196">
        <v>0</v>
      </c>
      <c r="N392" s="77">
        <v>0</v>
      </c>
      <c r="O392" s="128">
        <f t="shared" si="189"/>
        <v>0</v>
      </c>
      <c r="P392" s="243" t="str">
        <f t="shared" si="152"/>
        <v>SELEZIONE MESE ATTIVITA'</v>
      </c>
      <c r="Q392" s="179"/>
      <c r="R392" s="178"/>
      <c r="S392" s="178"/>
      <c r="T392" s="214" t="s">
        <v>19</v>
      </c>
      <c r="V392" s="218"/>
    </row>
    <row r="393" spans="1:22" ht="45" customHeight="1">
      <c r="A393" s="104">
        <v>392</v>
      </c>
      <c r="B393" s="103" t="str">
        <f t="shared" si="186"/>
        <v>NO</v>
      </c>
      <c r="C393" s="103" t="str">
        <f t="shared" si="187"/>
        <v/>
      </c>
      <c r="D393" s="247" t="str">
        <f>D392</f>
        <v>SELEZIONARE PAESE</v>
      </c>
      <c r="E393" s="175">
        <v>29</v>
      </c>
      <c r="F393" s="176" t="s">
        <v>40</v>
      </c>
      <c r="G393" s="103" t="s">
        <v>33</v>
      </c>
      <c r="H393" s="57"/>
      <c r="I393" s="57"/>
      <c r="J393" s="176" t="s">
        <v>35</v>
      </c>
      <c r="K393" s="176" t="s">
        <v>21</v>
      </c>
      <c r="L393" s="177"/>
      <c r="M393" s="196">
        <v>0</v>
      </c>
      <c r="N393" s="77">
        <v>0</v>
      </c>
      <c r="O393" s="128">
        <f t="shared" si="189"/>
        <v>0</v>
      </c>
      <c r="P393" s="243" t="str">
        <f t="shared" si="152"/>
        <v>SELEZIONE MESE ATTIVITA'</v>
      </c>
      <c r="Q393" s="179"/>
      <c r="R393" s="178"/>
      <c r="S393" s="178"/>
      <c r="T393" s="214" t="s">
        <v>19</v>
      </c>
      <c r="V393" s="218"/>
    </row>
    <row r="394" spans="1:22" ht="45" customHeight="1">
      <c r="A394" s="103">
        <v>393</v>
      </c>
      <c r="B394" s="103" t="str">
        <f t="shared" si="186"/>
        <v>NO</v>
      </c>
      <c r="C394" s="103" t="str">
        <f t="shared" si="187"/>
        <v/>
      </c>
      <c r="D394" s="247" t="str">
        <f t="shared" si="191"/>
        <v>SELEZIONARE PAESE</v>
      </c>
      <c r="E394" s="175">
        <v>29</v>
      </c>
      <c r="F394" s="176" t="s">
        <v>40</v>
      </c>
      <c r="G394" s="103" t="s">
        <v>33</v>
      </c>
      <c r="H394" s="57"/>
      <c r="I394" s="57"/>
      <c r="J394" s="176" t="s">
        <v>35</v>
      </c>
      <c r="K394" s="176" t="s">
        <v>21</v>
      </c>
      <c r="L394" s="177"/>
      <c r="M394" s="196">
        <v>0</v>
      </c>
      <c r="N394" s="77">
        <v>0</v>
      </c>
      <c r="O394" s="128">
        <f t="shared" si="189"/>
        <v>0</v>
      </c>
      <c r="P394" s="243" t="str">
        <f t="shared" si="152"/>
        <v>SELEZIONE MESE ATTIVITA'</v>
      </c>
      <c r="Q394" s="179"/>
      <c r="R394" s="178"/>
      <c r="S394" s="178"/>
      <c r="T394" s="214" t="s">
        <v>19</v>
      </c>
      <c r="V394" s="218"/>
    </row>
    <row r="395" spans="1:22" ht="45" customHeight="1">
      <c r="A395" s="104">
        <v>394</v>
      </c>
      <c r="B395" s="103" t="str">
        <f t="shared" si="186"/>
        <v>NO</v>
      </c>
      <c r="C395" s="103" t="str">
        <f t="shared" si="187"/>
        <v/>
      </c>
      <c r="D395" s="247" t="str">
        <f t="shared" si="191"/>
        <v>SELEZIONARE PAESE</v>
      </c>
      <c r="E395" s="109">
        <v>29</v>
      </c>
      <c r="F395" s="110" t="s">
        <v>40</v>
      </c>
      <c r="G395" s="104" t="str">
        <f t="shared" ref="G395:G398" si="192">IF(J395="Spese di organizzazione videodegustazione/evento ONLINE","DIGITALE","GENERICA")</f>
        <v>GENERICA</v>
      </c>
      <c r="H395" s="62"/>
      <c r="I395" s="62"/>
      <c r="J395" s="110" t="s">
        <v>36</v>
      </c>
      <c r="K395" s="110" t="s">
        <v>21</v>
      </c>
      <c r="L395" s="128">
        <f>IF(OR(D395="USA",D395="CANADA",D395="SVIZZERA",D395="CINA",D395="REGNO UNITO"),SUMIFS('MASSIMALI COMPLESSIVI'!C:C,'MASSIMALI COMPLESSIVI'!A:A,'1.DEG-INCOMING-TRASFERTE-SPED'!J395,'MASSIMALI COMPLESSIVI'!B:B,'1.DEG-INCOMING-TRASFERTE-SPED'!D395),180)</f>
        <v>180</v>
      </c>
      <c r="M395" s="209">
        <f>L395</f>
        <v>180</v>
      </c>
      <c r="N395" s="77">
        <v>0</v>
      </c>
      <c r="O395" s="128">
        <f t="shared" si="189"/>
        <v>0</v>
      </c>
      <c r="P395" s="243" t="str">
        <f t="shared" si="152"/>
        <v>SELEZIONE MESE ATTIVITA'</v>
      </c>
      <c r="Q395" s="78"/>
      <c r="R395" s="77"/>
      <c r="S395" s="77"/>
      <c r="T395" s="214" t="s">
        <v>19</v>
      </c>
      <c r="V395" s="218"/>
    </row>
    <row r="396" spans="1:22" ht="45" customHeight="1">
      <c r="A396" s="103">
        <v>395</v>
      </c>
      <c r="B396" s="103" t="str">
        <f t="shared" si="186"/>
        <v>NO</v>
      </c>
      <c r="C396" s="103" t="str">
        <f t="shared" si="187"/>
        <v/>
      </c>
      <c r="D396" s="247" t="str">
        <f t="shared" si="191"/>
        <v>SELEZIONARE PAESE</v>
      </c>
      <c r="E396" s="109">
        <v>29</v>
      </c>
      <c r="F396" s="110" t="s">
        <v>40</v>
      </c>
      <c r="G396" s="104" t="str">
        <f t="shared" si="192"/>
        <v>GENERICA</v>
      </c>
      <c r="H396" s="62"/>
      <c r="I396" s="62"/>
      <c r="J396" s="110" t="s">
        <v>37</v>
      </c>
      <c r="K396" s="110" t="s">
        <v>21</v>
      </c>
      <c r="L396" s="128">
        <f>IF(OR(D396="USA",D396="CANADA",D396="SVIZZERA",D396="CINA",D396="REGNO UNITO"),SUMIFS('MASSIMALI COMPLESSIVI'!C:C,'MASSIMALI COMPLESSIVI'!A:A,'1.DEG-INCOMING-TRASFERTE-SPED'!J396,'MASSIMALI COMPLESSIVI'!B:B,'1.DEG-INCOMING-TRASFERTE-SPED'!D396),60)</f>
        <v>60</v>
      </c>
      <c r="M396" s="209">
        <f t="shared" ref="M396:M397" si="193">L396</f>
        <v>60</v>
      </c>
      <c r="N396" s="77">
        <v>0</v>
      </c>
      <c r="O396" s="128">
        <f>M396*N396</f>
        <v>0</v>
      </c>
      <c r="P396" s="243" t="str">
        <f t="shared" si="152"/>
        <v>SELEZIONE MESE ATTIVITA'</v>
      </c>
      <c r="Q396" s="78"/>
      <c r="R396" s="77"/>
      <c r="S396" s="77"/>
      <c r="T396" s="214" t="s">
        <v>19</v>
      </c>
      <c r="V396" s="218"/>
    </row>
    <row r="397" spans="1:22" ht="45" customHeight="1" thickBot="1">
      <c r="A397" s="104">
        <v>396</v>
      </c>
      <c r="B397" s="103" t="str">
        <f t="shared" si="186"/>
        <v>NO</v>
      </c>
      <c r="C397" s="103" t="str">
        <f t="shared" si="187"/>
        <v/>
      </c>
      <c r="D397" s="248" t="str">
        <f>D396</f>
        <v>SELEZIONARE PAESE</v>
      </c>
      <c r="E397" s="111">
        <v>29</v>
      </c>
      <c r="F397" s="112" t="s">
        <v>40</v>
      </c>
      <c r="G397" s="121" t="str">
        <f t="shared" si="192"/>
        <v>GENERICA</v>
      </c>
      <c r="H397" s="206"/>
      <c r="I397" s="206"/>
      <c r="J397" s="112" t="s">
        <v>38</v>
      </c>
      <c r="K397" s="112" t="s">
        <v>21</v>
      </c>
      <c r="L397" s="129">
        <f>IF(OR(D397="USA",D397="CANADA",D397="SVIZZERA",D397="CINA",D397="REGNO UNITO"),SUMIFS('MASSIMALI COMPLESSIVI'!C:C,'MASSIMALI COMPLESSIVI'!A:A,'1.DEG-INCOMING-TRASFERTE-SPED'!J397,'MASSIMALI COMPLESSIVI'!B:B,'1.DEG-INCOMING-TRASFERTE-SPED'!D397),30)</f>
        <v>30</v>
      </c>
      <c r="M397" s="210">
        <f t="shared" si="193"/>
        <v>30</v>
      </c>
      <c r="N397" s="81">
        <v>0</v>
      </c>
      <c r="O397" s="129">
        <f t="shared" ref="O397" si="194">M397*N397</f>
        <v>0</v>
      </c>
      <c r="P397" s="244" t="str">
        <f t="shared" si="152"/>
        <v>SELEZIONE MESE ATTIVITA'</v>
      </c>
      <c r="Q397" s="82"/>
      <c r="R397" s="81"/>
      <c r="S397" s="81"/>
      <c r="T397" s="215" t="s">
        <v>19</v>
      </c>
      <c r="V397" s="218"/>
    </row>
    <row r="398" spans="1:22" ht="45" customHeight="1">
      <c r="A398" s="103">
        <v>397</v>
      </c>
      <c r="B398" s="103" t="str">
        <f t="shared" si="186"/>
        <v>NO</v>
      </c>
      <c r="C398" s="103" t="str">
        <f t="shared" si="187"/>
        <v/>
      </c>
      <c r="D398" s="185" t="s">
        <v>18</v>
      </c>
      <c r="E398" s="113">
        <v>30</v>
      </c>
      <c r="F398" s="114" t="s">
        <v>40</v>
      </c>
      <c r="G398" s="120" t="str">
        <f t="shared" si="192"/>
        <v>GENERICA</v>
      </c>
      <c r="H398" s="207"/>
      <c r="I398" s="207"/>
      <c r="J398" s="114" t="s">
        <v>34</v>
      </c>
      <c r="K398" s="114" t="s">
        <v>39</v>
      </c>
      <c r="L398" s="130" t="str">
        <f>IF(OR(D398="USA",D398="CANADA",D398="SVIZZERA",D398="CINA",D398="REGNO UNITO"),SUMIFS('MASSIMALI COMPLESSIVI'!C:C,'MASSIMALI COMPLESSIVI'!A:A,'1.DEG-INCOMING-TRASFERTE-SPED'!J398,'MASSIMALI COMPLESSIVI'!B:B,'1.DEG-INCOMING-TRASFERTE-SPED'!D398),"")</f>
        <v/>
      </c>
      <c r="M398" s="230">
        <v>0</v>
      </c>
      <c r="N398" s="84">
        <v>0</v>
      </c>
      <c r="O398" s="130">
        <f>M398*N398</f>
        <v>0</v>
      </c>
      <c r="P398" s="227" t="s">
        <v>23</v>
      </c>
      <c r="Q398" s="86"/>
      <c r="R398" s="84"/>
      <c r="S398" s="84"/>
      <c r="T398" s="231" t="s">
        <v>19</v>
      </c>
      <c r="V398" s="218"/>
    </row>
    <row r="399" spans="1:22" ht="45" customHeight="1">
      <c r="A399" s="104">
        <v>398</v>
      </c>
      <c r="B399" s="103" t="str">
        <f t="shared" si="186"/>
        <v>NO</v>
      </c>
      <c r="C399" s="103" t="str">
        <f t="shared" si="187"/>
        <v/>
      </c>
      <c r="D399" s="247" t="str">
        <f>D398</f>
        <v>SELEZIONARE PAESE</v>
      </c>
      <c r="E399" s="167">
        <v>30</v>
      </c>
      <c r="F399" s="168" t="s">
        <v>40</v>
      </c>
      <c r="G399" s="103" t="s">
        <v>33</v>
      </c>
      <c r="H399" s="57"/>
      <c r="I399" s="57"/>
      <c r="J399" s="168" t="s">
        <v>35</v>
      </c>
      <c r="K399" s="168" t="s">
        <v>21</v>
      </c>
      <c r="L399" s="169"/>
      <c r="M399" s="173">
        <v>0</v>
      </c>
      <c r="N399" s="170">
        <v>0</v>
      </c>
      <c r="O399" s="169">
        <f>M399*N399</f>
        <v>0</v>
      </c>
      <c r="P399" s="243" t="str">
        <f t="shared" ref="P399:P451" si="195">P398</f>
        <v>SELEZIONE MESE ATTIVITA'</v>
      </c>
      <c r="Q399" s="171"/>
      <c r="R399" s="170"/>
      <c r="S399" s="170"/>
      <c r="T399" s="216" t="s">
        <v>19</v>
      </c>
      <c r="V399" s="218"/>
    </row>
    <row r="400" spans="1:22" ht="45" customHeight="1">
      <c r="A400" s="103">
        <v>399</v>
      </c>
      <c r="B400" s="103" t="str">
        <f t="shared" si="186"/>
        <v>NO</v>
      </c>
      <c r="C400" s="103" t="str">
        <f t="shared" si="187"/>
        <v/>
      </c>
      <c r="D400" s="247" t="str">
        <f t="shared" ref="D400:D405" si="196">D399</f>
        <v>SELEZIONARE PAESE</v>
      </c>
      <c r="E400" s="167">
        <v>30</v>
      </c>
      <c r="F400" s="168" t="s">
        <v>40</v>
      </c>
      <c r="G400" s="103" t="s">
        <v>33</v>
      </c>
      <c r="H400" s="57"/>
      <c r="I400" s="57"/>
      <c r="J400" s="168" t="s">
        <v>35</v>
      </c>
      <c r="K400" s="168" t="s">
        <v>21</v>
      </c>
      <c r="L400" s="169"/>
      <c r="M400" s="173">
        <v>0</v>
      </c>
      <c r="N400" s="170">
        <v>0</v>
      </c>
      <c r="O400" s="169">
        <f t="shared" ref="O400:O402" si="197">M400*N400</f>
        <v>0</v>
      </c>
      <c r="P400" s="243" t="str">
        <f t="shared" si="195"/>
        <v>SELEZIONE MESE ATTIVITA'</v>
      </c>
      <c r="Q400" s="171"/>
      <c r="R400" s="170"/>
      <c r="S400" s="170"/>
      <c r="T400" s="216" t="s">
        <v>19</v>
      </c>
      <c r="V400" s="218"/>
    </row>
    <row r="401" spans="1:22" ht="45" customHeight="1">
      <c r="A401" s="104">
        <v>400</v>
      </c>
      <c r="B401" s="103" t="str">
        <f t="shared" si="186"/>
        <v>NO</v>
      </c>
      <c r="C401" s="103" t="str">
        <f t="shared" si="187"/>
        <v/>
      </c>
      <c r="D401" s="247" t="str">
        <f>D400</f>
        <v>SELEZIONARE PAESE</v>
      </c>
      <c r="E401" s="167">
        <v>30</v>
      </c>
      <c r="F401" s="168" t="s">
        <v>40</v>
      </c>
      <c r="G401" s="103" t="s">
        <v>33</v>
      </c>
      <c r="H401" s="57"/>
      <c r="I401" s="57"/>
      <c r="J401" s="168" t="s">
        <v>35</v>
      </c>
      <c r="K401" s="168" t="s">
        <v>21</v>
      </c>
      <c r="L401" s="169"/>
      <c r="M401" s="173">
        <v>0</v>
      </c>
      <c r="N401" s="170">
        <v>0</v>
      </c>
      <c r="O401" s="169">
        <f t="shared" si="197"/>
        <v>0</v>
      </c>
      <c r="P401" s="243" t="str">
        <f t="shared" si="195"/>
        <v>SELEZIONE MESE ATTIVITA'</v>
      </c>
      <c r="Q401" s="171"/>
      <c r="R401" s="170"/>
      <c r="S401" s="170"/>
      <c r="T401" s="216" t="s">
        <v>19</v>
      </c>
      <c r="V401" s="218"/>
    </row>
    <row r="402" spans="1:22" ht="45" customHeight="1">
      <c r="A402" s="103">
        <v>401</v>
      </c>
      <c r="B402" s="103" t="str">
        <f t="shared" si="186"/>
        <v>NO</v>
      </c>
      <c r="C402" s="103" t="str">
        <f t="shared" si="187"/>
        <v/>
      </c>
      <c r="D402" s="247" t="str">
        <f>D401</f>
        <v>SELEZIONARE PAESE</v>
      </c>
      <c r="E402" s="167">
        <v>30</v>
      </c>
      <c r="F402" s="168" t="s">
        <v>40</v>
      </c>
      <c r="G402" s="103" t="s">
        <v>33</v>
      </c>
      <c r="H402" s="57"/>
      <c r="I402" s="57"/>
      <c r="J402" s="168" t="s">
        <v>35</v>
      </c>
      <c r="K402" s="168" t="s">
        <v>21</v>
      </c>
      <c r="L402" s="169"/>
      <c r="M402" s="173">
        <v>0</v>
      </c>
      <c r="N402" s="170">
        <v>0</v>
      </c>
      <c r="O402" s="169">
        <f t="shared" si="197"/>
        <v>0</v>
      </c>
      <c r="P402" s="243" t="str">
        <f t="shared" si="195"/>
        <v>SELEZIONE MESE ATTIVITA'</v>
      </c>
      <c r="Q402" s="171"/>
      <c r="R402" s="170"/>
      <c r="S402" s="170"/>
      <c r="T402" s="216" t="s">
        <v>19</v>
      </c>
      <c r="V402" s="218"/>
    </row>
    <row r="403" spans="1:22" ht="45" customHeight="1">
      <c r="A403" s="104">
        <v>402</v>
      </c>
      <c r="B403" s="103" t="str">
        <f t="shared" si="186"/>
        <v>NO</v>
      </c>
      <c r="C403" s="103" t="str">
        <f t="shared" si="187"/>
        <v/>
      </c>
      <c r="D403" s="247" t="str">
        <f t="shared" si="196"/>
        <v>SELEZIONARE PAESE</v>
      </c>
      <c r="E403" s="167">
        <v>30</v>
      </c>
      <c r="F403" s="168" t="s">
        <v>40</v>
      </c>
      <c r="G403" s="103" t="s">
        <v>33</v>
      </c>
      <c r="H403" s="57"/>
      <c r="I403" s="57"/>
      <c r="J403" s="168" t="s">
        <v>35</v>
      </c>
      <c r="K403" s="168" t="s">
        <v>21</v>
      </c>
      <c r="L403" s="169"/>
      <c r="M403" s="173">
        <v>0</v>
      </c>
      <c r="N403" s="170">
        <v>0</v>
      </c>
      <c r="O403" s="169">
        <f>M403*N403</f>
        <v>0</v>
      </c>
      <c r="P403" s="243" t="str">
        <f t="shared" si="195"/>
        <v>SELEZIONE MESE ATTIVITA'</v>
      </c>
      <c r="Q403" s="171"/>
      <c r="R403" s="170"/>
      <c r="S403" s="170"/>
      <c r="T403" s="216" t="s">
        <v>19</v>
      </c>
      <c r="V403" s="218"/>
    </row>
    <row r="404" spans="1:22" ht="45" customHeight="1">
      <c r="A404" s="103">
        <v>403</v>
      </c>
      <c r="B404" s="103" t="str">
        <f t="shared" si="186"/>
        <v>NO</v>
      </c>
      <c r="C404" s="103" t="str">
        <f t="shared" si="187"/>
        <v/>
      </c>
      <c r="D404" s="247" t="str">
        <f t="shared" si="196"/>
        <v>SELEZIONARE PAESE</v>
      </c>
      <c r="E404" s="115">
        <v>30</v>
      </c>
      <c r="F404" s="116" t="s">
        <v>40</v>
      </c>
      <c r="G404" s="104" t="str">
        <f t="shared" ref="G404:G406" si="198">IF(J404="Spese di organizzazione videodegustazione/evento ONLINE","DIGITALE","GENERICA")</f>
        <v>GENERICA</v>
      </c>
      <c r="H404" s="62"/>
      <c r="I404" s="62"/>
      <c r="J404" s="116" t="s">
        <v>36</v>
      </c>
      <c r="K404" s="116" t="s">
        <v>21</v>
      </c>
      <c r="L404" s="126">
        <f>IF(OR(D404="USA",D404="CANADA",D404="SVIZZERA",D404="CINA",D404="REGNO UNITO"),SUMIFS('MASSIMALI COMPLESSIVI'!C:C,'MASSIMALI COMPLESSIVI'!A:A,'1.DEG-INCOMING-TRASFERTE-SPED'!J404,'MASSIMALI COMPLESSIVI'!B:B,'1.DEG-INCOMING-TRASFERTE-SPED'!D404),180)</f>
        <v>180</v>
      </c>
      <c r="M404" s="211">
        <f>L404</f>
        <v>180</v>
      </c>
      <c r="N404" s="88">
        <v>0</v>
      </c>
      <c r="O404" s="126">
        <f t="shared" ref="O404:O406" si="199">M404*N404</f>
        <v>0</v>
      </c>
      <c r="P404" s="243" t="str">
        <f t="shared" si="195"/>
        <v>SELEZIONE MESE ATTIVITA'</v>
      </c>
      <c r="Q404" s="89"/>
      <c r="R404" s="88"/>
      <c r="S404" s="88"/>
      <c r="T404" s="216" t="s">
        <v>19</v>
      </c>
      <c r="V404" s="218"/>
    </row>
    <row r="405" spans="1:22" ht="45" customHeight="1">
      <c r="A405" s="104">
        <v>404</v>
      </c>
      <c r="B405" s="103" t="str">
        <f t="shared" si="186"/>
        <v>NO</v>
      </c>
      <c r="C405" s="103" t="str">
        <f t="shared" si="187"/>
        <v/>
      </c>
      <c r="D405" s="247" t="str">
        <f t="shared" si="196"/>
        <v>SELEZIONARE PAESE</v>
      </c>
      <c r="E405" s="115">
        <v>30</v>
      </c>
      <c r="F405" s="116" t="s">
        <v>40</v>
      </c>
      <c r="G405" s="104" t="str">
        <f t="shared" si="198"/>
        <v>GENERICA</v>
      </c>
      <c r="H405" s="62"/>
      <c r="I405" s="62"/>
      <c r="J405" s="116" t="s">
        <v>37</v>
      </c>
      <c r="K405" s="116" t="s">
        <v>21</v>
      </c>
      <c r="L405" s="126">
        <f>IF(OR(D405="USA",D405="CANADA",D405="SVIZZERA",D405="CINA",D405="REGNO UNITO"),SUMIFS('MASSIMALI COMPLESSIVI'!C:C,'MASSIMALI COMPLESSIVI'!A:A,'1.DEG-INCOMING-TRASFERTE-SPED'!J405,'MASSIMALI COMPLESSIVI'!B:B,'1.DEG-INCOMING-TRASFERTE-SPED'!D405),60)</f>
        <v>60</v>
      </c>
      <c r="M405" s="211">
        <f t="shared" ref="M405:M406" si="200">L405</f>
        <v>60</v>
      </c>
      <c r="N405" s="88">
        <v>0</v>
      </c>
      <c r="O405" s="126">
        <f t="shared" si="199"/>
        <v>0</v>
      </c>
      <c r="P405" s="243" t="str">
        <f t="shared" si="195"/>
        <v>SELEZIONE MESE ATTIVITA'</v>
      </c>
      <c r="Q405" s="89"/>
      <c r="R405" s="88"/>
      <c r="S405" s="88"/>
      <c r="T405" s="216" t="s">
        <v>19</v>
      </c>
      <c r="V405" s="218"/>
    </row>
    <row r="406" spans="1:22" ht="45" customHeight="1" thickBot="1">
      <c r="A406" s="103">
        <v>405</v>
      </c>
      <c r="B406" s="103" t="str">
        <f t="shared" si="186"/>
        <v>NO</v>
      </c>
      <c r="C406" s="103" t="str">
        <f t="shared" si="187"/>
        <v/>
      </c>
      <c r="D406" s="248" t="str">
        <f>D405</f>
        <v>SELEZIONARE PAESE</v>
      </c>
      <c r="E406" s="232">
        <v>30</v>
      </c>
      <c r="F406" s="220" t="s">
        <v>40</v>
      </c>
      <c r="G406" s="119" t="str">
        <f t="shared" si="198"/>
        <v>GENERICA</v>
      </c>
      <c r="H406" s="68"/>
      <c r="I406" s="68"/>
      <c r="J406" s="220" t="s">
        <v>38</v>
      </c>
      <c r="K406" s="220" t="s">
        <v>21</v>
      </c>
      <c r="L406" s="225">
        <f>IF(OR(D406="USA",D406="CANADA",D406="SVIZZERA",D406="CINA",D406="REGNO UNITO"),SUMIFS('MASSIMALI COMPLESSIVI'!C:C,'MASSIMALI COMPLESSIVI'!A:A,'1.DEG-INCOMING-TRASFERTE-SPED'!J406,'MASSIMALI COMPLESSIVI'!B:B,'1.DEG-INCOMING-TRASFERTE-SPED'!D406),30)</f>
        <v>30</v>
      </c>
      <c r="M406" s="233">
        <f t="shared" si="200"/>
        <v>30</v>
      </c>
      <c r="N406" s="223">
        <v>0</v>
      </c>
      <c r="O406" s="225">
        <f t="shared" si="199"/>
        <v>0</v>
      </c>
      <c r="P406" s="245" t="str">
        <f t="shared" si="195"/>
        <v>SELEZIONE MESE ATTIVITA'</v>
      </c>
      <c r="Q406" s="234"/>
      <c r="R406" s="223"/>
      <c r="S406" s="223"/>
      <c r="T406" s="235" t="s">
        <v>19</v>
      </c>
      <c r="V406" s="218"/>
    </row>
    <row r="407" spans="1:22" ht="45" customHeight="1">
      <c r="A407" s="104">
        <v>406</v>
      </c>
      <c r="B407" s="103" t="str">
        <f t="shared" si="186"/>
        <v>NO</v>
      </c>
      <c r="C407" s="103" t="str">
        <f t="shared" si="187"/>
        <v/>
      </c>
      <c r="D407" s="185" t="s">
        <v>18</v>
      </c>
      <c r="E407" s="107">
        <v>31</v>
      </c>
      <c r="F407" s="108" t="s">
        <v>40</v>
      </c>
      <c r="G407" s="120" t="s">
        <v>33</v>
      </c>
      <c r="H407" s="207"/>
      <c r="I407" s="207"/>
      <c r="J407" s="108" t="s">
        <v>34</v>
      </c>
      <c r="K407" s="108" t="s">
        <v>21</v>
      </c>
      <c r="L407" s="127" t="str">
        <f>IF(OR(D407="USA",D407="CANADA",D407="SVIZZERA",D407="CINA",D407="REGNO UNITO"),SUMIFS('MASSIMALI COMPLESSIVI'!C:C,'MASSIMALI COMPLESSIVI'!A:A,'1.DEG-INCOMING-TRASFERTE-SPED'!J407,'MASSIMALI COMPLESSIVI'!B:B,'1.DEG-INCOMING-TRASFERTE-SPED'!D407),"")</f>
        <v/>
      </c>
      <c r="M407" s="189">
        <v>0</v>
      </c>
      <c r="N407" s="183">
        <v>0</v>
      </c>
      <c r="O407" s="184">
        <f>M407*N407</f>
        <v>0</v>
      </c>
      <c r="P407" s="227" t="s">
        <v>23</v>
      </c>
      <c r="Q407" s="74"/>
      <c r="R407" s="72"/>
      <c r="S407" s="72"/>
      <c r="T407" s="213" t="s">
        <v>19</v>
      </c>
      <c r="V407" s="218"/>
    </row>
    <row r="408" spans="1:22" ht="45" customHeight="1">
      <c r="A408" s="103">
        <v>407</v>
      </c>
      <c r="B408" s="103" t="str">
        <f t="shared" si="186"/>
        <v>NO</v>
      </c>
      <c r="C408" s="103" t="str">
        <f t="shared" si="187"/>
        <v/>
      </c>
      <c r="D408" s="247" t="str">
        <f>D407</f>
        <v>SELEZIONARE PAESE</v>
      </c>
      <c r="E408" s="175">
        <v>31</v>
      </c>
      <c r="F408" s="176" t="s">
        <v>40</v>
      </c>
      <c r="G408" s="103" t="s">
        <v>33</v>
      </c>
      <c r="H408" s="57"/>
      <c r="I408" s="57"/>
      <c r="J408" s="176" t="s">
        <v>35</v>
      </c>
      <c r="K408" s="176" t="s">
        <v>21</v>
      </c>
      <c r="L408" s="177"/>
      <c r="M408" s="196">
        <v>0</v>
      </c>
      <c r="N408" s="77">
        <v>0</v>
      </c>
      <c r="O408" s="128">
        <f t="shared" ref="O408:O413" si="201">M408*N408</f>
        <v>0</v>
      </c>
      <c r="P408" s="243" t="str">
        <f t="shared" ref="P408" si="202">P407</f>
        <v>SELEZIONE MESE ATTIVITA'</v>
      </c>
      <c r="Q408" s="179"/>
      <c r="R408" s="178"/>
      <c r="S408" s="178"/>
      <c r="T408" s="214" t="s">
        <v>19</v>
      </c>
      <c r="V408" s="218"/>
    </row>
    <row r="409" spans="1:22" ht="45" customHeight="1">
      <c r="A409" s="104">
        <v>408</v>
      </c>
      <c r="B409" s="103" t="str">
        <f t="shared" si="186"/>
        <v>NO</v>
      </c>
      <c r="C409" s="103" t="str">
        <f t="shared" si="187"/>
        <v/>
      </c>
      <c r="D409" s="247" t="str">
        <f t="shared" ref="D409:D414" si="203">D408</f>
        <v>SELEZIONARE PAESE</v>
      </c>
      <c r="E409" s="175">
        <v>31</v>
      </c>
      <c r="F409" s="176" t="s">
        <v>40</v>
      </c>
      <c r="G409" s="103" t="s">
        <v>33</v>
      </c>
      <c r="H409" s="57"/>
      <c r="I409" s="57"/>
      <c r="J409" s="176" t="s">
        <v>35</v>
      </c>
      <c r="K409" s="176" t="s">
        <v>21</v>
      </c>
      <c r="L409" s="177"/>
      <c r="M409" s="196">
        <v>0</v>
      </c>
      <c r="N409" s="77">
        <v>0</v>
      </c>
      <c r="O409" s="128">
        <f t="shared" si="201"/>
        <v>0</v>
      </c>
      <c r="P409" s="243" t="str">
        <f t="shared" si="195"/>
        <v>SELEZIONE MESE ATTIVITA'</v>
      </c>
      <c r="Q409" s="179"/>
      <c r="R409" s="178"/>
      <c r="S409" s="178"/>
      <c r="T409" s="214" t="s">
        <v>19</v>
      </c>
      <c r="V409" s="218"/>
    </row>
    <row r="410" spans="1:22" ht="45" customHeight="1">
      <c r="A410" s="103">
        <v>409</v>
      </c>
      <c r="B410" s="103" t="str">
        <f t="shared" si="186"/>
        <v>NO</v>
      </c>
      <c r="C410" s="103" t="str">
        <f t="shared" si="187"/>
        <v/>
      </c>
      <c r="D410" s="247" t="str">
        <f>D409</f>
        <v>SELEZIONARE PAESE</v>
      </c>
      <c r="E410" s="175">
        <v>31</v>
      </c>
      <c r="F410" s="176" t="s">
        <v>40</v>
      </c>
      <c r="G410" s="103" t="s">
        <v>33</v>
      </c>
      <c r="H410" s="57"/>
      <c r="I410" s="57"/>
      <c r="J410" s="176" t="s">
        <v>35</v>
      </c>
      <c r="K410" s="176" t="s">
        <v>21</v>
      </c>
      <c r="L410" s="177"/>
      <c r="M410" s="196">
        <v>0</v>
      </c>
      <c r="N410" s="77">
        <v>0</v>
      </c>
      <c r="O410" s="128">
        <f t="shared" si="201"/>
        <v>0</v>
      </c>
      <c r="P410" s="243" t="str">
        <f t="shared" si="195"/>
        <v>SELEZIONE MESE ATTIVITA'</v>
      </c>
      <c r="Q410" s="179"/>
      <c r="R410" s="178"/>
      <c r="S410" s="178"/>
      <c r="T410" s="214" t="s">
        <v>19</v>
      </c>
      <c r="V410" s="218"/>
    </row>
    <row r="411" spans="1:22" ht="45" customHeight="1">
      <c r="A411" s="104">
        <v>410</v>
      </c>
      <c r="B411" s="103" t="str">
        <f t="shared" si="186"/>
        <v>NO</v>
      </c>
      <c r="C411" s="103" t="str">
        <f t="shared" si="187"/>
        <v/>
      </c>
      <c r="D411" s="247" t="str">
        <f>D410</f>
        <v>SELEZIONARE PAESE</v>
      </c>
      <c r="E411" s="175">
        <v>31</v>
      </c>
      <c r="F411" s="176" t="s">
        <v>40</v>
      </c>
      <c r="G411" s="103" t="s">
        <v>33</v>
      </c>
      <c r="H411" s="57"/>
      <c r="I411" s="57"/>
      <c r="J411" s="176" t="s">
        <v>35</v>
      </c>
      <c r="K411" s="176" t="s">
        <v>21</v>
      </c>
      <c r="L411" s="177"/>
      <c r="M411" s="196">
        <v>0</v>
      </c>
      <c r="N411" s="77">
        <v>0</v>
      </c>
      <c r="O411" s="128">
        <f t="shared" si="201"/>
        <v>0</v>
      </c>
      <c r="P411" s="243" t="str">
        <f t="shared" si="195"/>
        <v>SELEZIONE MESE ATTIVITA'</v>
      </c>
      <c r="Q411" s="179"/>
      <c r="R411" s="178"/>
      <c r="S411" s="178"/>
      <c r="T411" s="214" t="s">
        <v>19</v>
      </c>
      <c r="V411" s="218"/>
    </row>
    <row r="412" spans="1:22" ht="45" customHeight="1">
      <c r="A412" s="103">
        <v>411</v>
      </c>
      <c r="B412" s="103" t="str">
        <f t="shared" si="186"/>
        <v>NO</v>
      </c>
      <c r="C412" s="103" t="str">
        <f t="shared" si="187"/>
        <v/>
      </c>
      <c r="D412" s="247" t="str">
        <f t="shared" si="203"/>
        <v>SELEZIONARE PAESE</v>
      </c>
      <c r="E412" s="175">
        <v>31</v>
      </c>
      <c r="F412" s="176" t="s">
        <v>40</v>
      </c>
      <c r="G412" s="103" t="s">
        <v>33</v>
      </c>
      <c r="H412" s="57"/>
      <c r="I412" s="57"/>
      <c r="J412" s="176" t="s">
        <v>35</v>
      </c>
      <c r="K412" s="176" t="s">
        <v>21</v>
      </c>
      <c r="L412" s="177"/>
      <c r="M412" s="196">
        <v>0</v>
      </c>
      <c r="N412" s="77">
        <v>0</v>
      </c>
      <c r="O412" s="128">
        <f t="shared" si="201"/>
        <v>0</v>
      </c>
      <c r="P412" s="243" t="str">
        <f t="shared" si="195"/>
        <v>SELEZIONE MESE ATTIVITA'</v>
      </c>
      <c r="Q412" s="179"/>
      <c r="R412" s="178"/>
      <c r="S412" s="178"/>
      <c r="T412" s="214" t="s">
        <v>19</v>
      </c>
      <c r="V412" s="218"/>
    </row>
    <row r="413" spans="1:22" ht="45" customHeight="1">
      <c r="A413" s="104">
        <v>412</v>
      </c>
      <c r="B413" s="103" t="str">
        <f t="shared" si="186"/>
        <v>NO</v>
      </c>
      <c r="C413" s="103" t="str">
        <f t="shared" si="187"/>
        <v/>
      </c>
      <c r="D413" s="247" t="str">
        <f t="shared" si="203"/>
        <v>SELEZIONARE PAESE</v>
      </c>
      <c r="E413" s="109">
        <v>31</v>
      </c>
      <c r="F413" s="110" t="s">
        <v>40</v>
      </c>
      <c r="G413" s="104" t="str">
        <f t="shared" ref="G413:G416" si="204">IF(J413="Spese di organizzazione videodegustazione/evento ONLINE","DIGITALE","GENERICA")</f>
        <v>GENERICA</v>
      </c>
      <c r="H413" s="62"/>
      <c r="I413" s="62"/>
      <c r="J413" s="110" t="s">
        <v>36</v>
      </c>
      <c r="K413" s="110" t="s">
        <v>21</v>
      </c>
      <c r="L413" s="128">
        <f>IF(OR(D413="USA",D413="CANADA",D413="SVIZZERA",D413="CINA",D413="REGNO UNITO"),SUMIFS('MASSIMALI COMPLESSIVI'!C:C,'MASSIMALI COMPLESSIVI'!A:A,'1.DEG-INCOMING-TRASFERTE-SPED'!J413,'MASSIMALI COMPLESSIVI'!B:B,'1.DEG-INCOMING-TRASFERTE-SPED'!D413),180)</f>
        <v>180</v>
      </c>
      <c r="M413" s="209">
        <f>L413</f>
        <v>180</v>
      </c>
      <c r="N413" s="77">
        <v>0</v>
      </c>
      <c r="O413" s="128">
        <f t="shared" si="201"/>
        <v>0</v>
      </c>
      <c r="P413" s="243" t="str">
        <f t="shared" si="195"/>
        <v>SELEZIONE MESE ATTIVITA'</v>
      </c>
      <c r="Q413" s="78"/>
      <c r="R413" s="77"/>
      <c r="S413" s="77"/>
      <c r="T413" s="214" t="s">
        <v>19</v>
      </c>
      <c r="V413" s="218"/>
    </row>
    <row r="414" spans="1:22" ht="45" customHeight="1">
      <c r="A414" s="103">
        <v>413</v>
      </c>
      <c r="B414" s="103" t="str">
        <f t="shared" si="186"/>
        <v>NO</v>
      </c>
      <c r="C414" s="103" t="str">
        <f t="shared" si="187"/>
        <v/>
      </c>
      <c r="D414" s="247" t="str">
        <f t="shared" si="203"/>
        <v>SELEZIONARE PAESE</v>
      </c>
      <c r="E414" s="109">
        <v>31</v>
      </c>
      <c r="F414" s="110" t="s">
        <v>40</v>
      </c>
      <c r="G414" s="104" t="str">
        <f t="shared" si="204"/>
        <v>GENERICA</v>
      </c>
      <c r="H414" s="62"/>
      <c r="I414" s="62"/>
      <c r="J414" s="110" t="s">
        <v>37</v>
      </c>
      <c r="K414" s="110" t="s">
        <v>21</v>
      </c>
      <c r="L414" s="128">
        <f>IF(OR(D414="USA",D414="CANADA",D414="SVIZZERA",D414="CINA",D414="REGNO UNITO"),SUMIFS('MASSIMALI COMPLESSIVI'!C:C,'MASSIMALI COMPLESSIVI'!A:A,'1.DEG-INCOMING-TRASFERTE-SPED'!J414,'MASSIMALI COMPLESSIVI'!B:B,'1.DEG-INCOMING-TRASFERTE-SPED'!D414),60)</f>
        <v>60</v>
      </c>
      <c r="M414" s="209">
        <f t="shared" ref="M414:M415" si="205">L414</f>
        <v>60</v>
      </c>
      <c r="N414" s="77">
        <v>0</v>
      </c>
      <c r="O414" s="128">
        <f>M414*N414</f>
        <v>0</v>
      </c>
      <c r="P414" s="243" t="str">
        <f t="shared" si="195"/>
        <v>SELEZIONE MESE ATTIVITA'</v>
      </c>
      <c r="Q414" s="78"/>
      <c r="R414" s="77"/>
      <c r="S414" s="77"/>
      <c r="T414" s="214" t="s">
        <v>19</v>
      </c>
      <c r="V414" s="218"/>
    </row>
    <row r="415" spans="1:22" ht="45" customHeight="1" thickBot="1">
      <c r="A415" s="104">
        <v>414</v>
      </c>
      <c r="B415" s="103" t="str">
        <f t="shared" si="186"/>
        <v>NO</v>
      </c>
      <c r="C415" s="103" t="str">
        <f t="shared" si="187"/>
        <v/>
      </c>
      <c r="D415" s="248" t="str">
        <f>D414</f>
        <v>SELEZIONARE PAESE</v>
      </c>
      <c r="E415" s="111">
        <v>31</v>
      </c>
      <c r="F415" s="112" t="s">
        <v>40</v>
      </c>
      <c r="G415" s="121" t="str">
        <f t="shared" si="204"/>
        <v>GENERICA</v>
      </c>
      <c r="H415" s="206"/>
      <c r="I415" s="206"/>
      <c r="J415" s="112" t="s">
        <v>38</v>
      </c>
      <c r="K415" s="112" t="s">
        <v>21</v>
      </c>
      <c r="L415" s="129">
        <f>IF(OR(D415="USA",D415="CANADA",D415="SVIZZERA",D415="CINA",D415="REGNO UNITO"),SUMIFS('MASSIMALI COMPLESSIVI'!C:C,'MASSIMALI COMPLESSIVI'!A:A,'1.DEG-INCOMING-TRASFERTE-SPED'!J415,'MASSIMALI COMPLESSIVI'!B:B,'1.DEG-INCOMING-TRASFERTE-SPED'!D415),30)</f>
        <v>30</v>
      </c>
      <c r="M415" s="210">
        <f t="shared" si="205"/>
        <v>30</v>
      </c>
      <c r="N415" s="81">
        <v>0</v>
      </c>
      <c r="O415" s="129">
        <f t="shared" ref="O415" si="206">M415*N415</f>
        <v>0</v>
      </c>
      <c r="P415" s="244" t="str">
        <f t="shared" si="195"/>
        <v>SELEZIONE MESE ATTIVITA'</v>
      </c>
      <c r="Q415" s="82"/>
      <c r="R415" s="81"/>
      <c r="S415" s="81"/>
      <c r="T415" s="215" t="s">
        <v>19</v>
      </c>
      <c r="V415" s="218"/>
    </row>
    <row r="416" spans="1:22" ht="45" customHeight="1">
      <c r="A416" s="103">
        <v>415</v>
      </c>
      <c r="B416" s="103" t="str">
        <f t="shared" si="186"/>
        <v>NO</v>
      </c>
      <c r="C416" s="103" t="str">
        <f t="shared" si="187"/>
        <v/>
      </c>
      <c r="D416" s="185" t="s">
        <v>18</v>
      </c>
      <c r="E416" s="113">
        <v>32</v>
      </c>
      <c r="F416" s="114" t="s">
        <v>40</v>
      </c>
      <c r="G416" s="120" t="str">
        <f t="shared" si="204"/>
        <v>GENERICA</v>
      </c>
      <c r="H416" s="207"/>
      <c r="I416" s="207"/>
      <c r="J416" s="114" t="s">
        <v>34</v>
      </c>
      <c r="K416" s="114" t="s">
        <v>39</v>
      </c>
      <c r="L416" s="130" t="str">
        <f>IF(OR(D416="USA",D416="CANADA",D416="SVIZZERA",D416="CINA",D416="REGNO UNITO"),SUMIFS('MASSIMALI COMPLESSIVI'!C:C,'MASSIMALI COMPLESSIVI'!A:A,'1.DEG-INCOMING-TRASFERTE-SPED'!J416,'MASSIMALI COMPLESSIVI'!B:B,'1.DEG-INCOMING-TRASFERTE-SPED'!D416),"")</f>
        <v/>
      </c>
      <c r="M416" s="230">
        <v>0</v>
      </c>
      <c r="N416" s="84">
        <v>0</v>
      </c>
      <c r="O416" s="130">
        <f>M416*N416</f>
        <v>0</v>
      </c>
      <c r="P416" s="227" t="s">
        <v>23</v>
      </c>
      <c r="Q416" s="86"/>
      <c r="R416" s="84"/>
      <c r="S416" s="84"/>
      <c r="T416" s="231" t="s">
        <v>19</v>
      </c>
      <c r="V416" s="218"/>
    </row>
    <row r="417" spans="1:22" ht="45" customHeight="1">
      <c r="A417" s="104">
        <v>416</v>
      </c>
      <c r="B417" s="103" t="str">
        <f t="shared" si="186"/>
        <v>NO</v>
      </c>
      <c r="C417" s="103" t="str">
        <f t="shared" si="187"/>
        <v/>
      </c>
      <c r="D417" s="247" t="str">
        <f>D416</f>
        <v>SELEZIONARE PAESE</v>
      </c>
      <c r="E417" s="167">
        <v>32</v>
      </c>
      <c r="F417" s="168" t="s">
        <v>40</v>
      </c>
      <c r="G417" s="103" t="s">
        <v>33</v>
      </c>
      <c r="H417" s="57"/>
      <c r="I417" s="57"/>
      <c r="J417" s="168" t="s">
        <v>35</v>
      </c>
      <c r="K417" s="168" t="s">
        <v>21</v>
      </c>
      <c r="L417" s="169"/>
      <c r="M417" s="173">
        <v>0</v>
      </c>
      <c r="N417" s="170">
        <v>0</v>
      </c>
      <c r="O417" s="169">
        <f>M417*N417</f>
        <v>0</v>
      </c>
      <c r="P417" s="243" t="str">
        <f t="shared" ref="P417" si="207">P416</f>
        <v>SELEZIONE MESE ATTIVITA'</v>
      </c>
      <c r="Q417" s="171"/>
      <c r="R417" s="170"/>
      <c r="S417" s="170"/>
      <c r="T417" s="216" t="s">
        <v>19</v>
      </c>
      <c r="V417" s="218"/>
    </row>
    <row r="418" spans="1:22" ht="45" customHeight="1">
      <c r="A418" s="103">
        <v>417</v>
      </c>
      <c r="B418" s="103" t="str">
        <f t="shared" si="186"/>
        <v>NO</v>
      </c>
      <c r="C418" s="103" t="str">
        <f t="shared" si="187"/>
        <v/>
      </c>
      <c r="D418" s="247" t="str">
        <f t="shared" ref="D418:D423" si="208">D417</f>
        <v>SELEZIONARE PAESE</v>
      </c>
      <c r="E418" s="167">
        <v>32</v>
      </c>
      <c r="F418" s="168" t="s">
        <v>40</v>
      </c>
      <c r="G418" s="103" t="s">
        <v>33</v>
      </c>
      <c r="H418" s="57"/>
      <c r="I418" s="57"/>
      <c r="J418" s="168" t="s">
        <v>35</v>
      </c>
      <c r="K418" s="168" t="s">
        <v>21</v>
      </c>
      <c r="L418" s="169"/>
      <c r="M418" s="173">
        <v>0</v>
      </c>
      <c r="N418" s="170">
        <v>0</v>
      </c>
      <c r="O418" s="169">
        <f t="shared" ref="O418:O420" si="209">M418*N418</f>
        <v>0</v>
      </c>
      <c r="P418" s="243" t="str">
        <f t="shared" si="195"/>
        <v>SELEZIONE MESE ATTIVITA'</v>
      </c>
      <c r="Q418" s="171"/>
      <c r="R418" s="170"/>
      <c r="S418" s="170"/>
      <c r="T418" s="216" t="s">
        <v>19</v>
      </c>
      <c r="V418" s="218"/>
    </row>
    <row r="419" spans="1:22" ht="45" customHeight="1">
      <c r="A419" s="104">
        <v>418</v>
      </c>
      <c r="B419" s="103" t="str">
        <f t="shared" si="186"/>
        <v>NO</v>
      </c>
      <c r="C419" s="103" t="str">
        <f t="shared" si="187"/>
        <v/>
      </c>
      <c r="D419" s="247" t="str">
        <f>D418</f>
        <v>SELEZIONARE PAESE</v>
      </c>
      <c r="E419" s="167">
        <v>32</v>
      </c>
      <c r="F419" s="168" t="s">
        <v>40</v>
      </c>
      <c r="G419" s="103" t="s">
        <v>33</v>
      </c>
      <c r="H419" s="57"/>
      <c r="I419" s="57"/>
      <c r="J419" s="168" t="s">
        <v>35</v>
      </c>
      <c r="K419" s="168" t="s">
        <v>21</v>
      </c>
      <c r="L419" s="169"/>
      <c r="M419" s="173">
        <v>0</v>
      </c>
      <c r="N419" s="170">
        <v>0</v>
      </c>
      <c r="O419" s="169">
        <f t="shared" si="209"/>
        <v>0</v>
      </c>
      <c r="P419" s="243" t="str">
        <f t="shared" si="195"/>
        <v>SELEZIONE MESE ATTIVITA'</v>
      </c>
      <c r="Q419" s="171"/>
      <c r="R419" s="170"/>
      <c r="S419" s="170"/>
      <c r="T419" s="216" t="s">
        <v>19</v>
      </c>
      <c r="V419" s="218"/>
    </row>
    <row r="420" spans="1:22" ht="45" customHeight="1">
      <c r="A420" s="103">
        <v>419</v>
      </c>
      <c r="B420" s="103" t="str">
        <f t="shared" si="186"/>
        <v>NO</v>
      </c>
      <c r="C420" s="103" t="str">
        <f t="shared" si="187"/>
        <v/>
      </c>
      <c r="D420" s="247" t="str">
        <f>D419</f>
        <v>SELEZIONARE PAESE</v>
      </c>
      <c r="E420" s="167">
        <v>32</v>
      </c>
      <c r="F420" s="168" t="s">
        <v>40</v>
      </c>
      <c r="G420" s="103" t="s">
        <v>33</v>
      </c>
      <c r="H420" s="57"/>
      <c r="I420" s="57"/>
      <c r="J420" s="168" t="s">
        <v>35</v>
      </c>
      <c r="K420" s="168" t="s">
        <v>21</v>
      </c>
      <c r="L420" s="169"/>
      <c r="M420" s="173">
        <v>0</v>
      </c>
      <c r="N420" s="170">
        <v>0</v>
      </c>
      <c r="O420" s="169">
        <f t="shared" si="209"/>
        <v>0</v>
      </c>
      <c r="P420" s="243" t="str">
        <f t="shared" si="195"/>
        <v>SELEZIONE MESE ATTIVITA'</v>
      </c>
      <c r="Q420" s="171"/>
      <c r="R420" s="170"/>
      <c r="S420" s="170"/>
      <c r="T420" s="216" t="s">
        <v>19</v>
      </c>
      <c r="V420" s="218"/>
    </row>
    <row r="421" spans="1:22" ht="45" customHeight="1">
      <c r="A421" s="104">
        <v>420</v>
      </c>
      <c r="B421" s="103" t="str">
        <f t="shared" si="186"/>
        <v>NO</v>
      </c>
      <c r="C421" s="103" t="str">
        <f t="shared" si="187"/>
        <v/>
      </c>
      <c r="D421" s="247" t="str">
        <f t="shared" si="208"/>
        <v>SELEZIONARE PAESE</v>
      </c>
      <c r="E421" s="167">
        <v>32</v>
      </c>
      <c r="F421" s="168" t="s">
        <v>40</v>
      </c>
      <c r="G421" s="103" t="s">
        <v>33</v>
      </c>
      <c r="H421" s="57"/>
      <c r="I421" s="57"/>
      <c r="J421" s="168" t="s">
        <v>35</v>
      </c>
      <c r="K421" s="168" t="s">
        <v>21</v>
      </c>
      <c r="L421" s="169"/>
      <c r="M421" s="173">
        <v>0</v>
      </c>
      <c r="N421" s="170">
        <v>0</v>
      </c>
      <c r="O421" s="169">
        <f>M421*N421</f>
        <v>0</v>
      </c>
      <c r="P421" s="243" t="str">
        <f t="shared" si="195"/>
        <v>SELEZIONE MESE ATTIVITA'</v>
      </c>
      <c r="Q421" s="171"/>
      <c r="R421" s="170"/>
      <c r="S421" s="170"/>
      <c r="T421" s="216" t="s">
        <v>19</v>
      </c>
      <c r="V421" s="218"/>
    </row>
    <row r="422" spans="1:22" ht="45" customHeight="1">
      <c r="A422" s="103">
        <v>421</v>
      </c>
      <c r="B422" s="103" t="str">
        <f t="shared" si="186"/>
        <v>NO</v>
      </c>
      <c r="C422" s="103" t="str">
        <f t="shared" si="187"/>
        <v/>
      </c>
      <c r="D422" s="247" t="str">
        <f t="shared" si="208"/>
        <v>SELEZIONARE PAESE</v>
      </c>
      <c r="E422" s="115">
        <v>32</v>
      </c>
      <c r="F422" s="116" t="s">
        <v>40</v>
      </c>
      <c r="G422" s="104" t="str">
        <f t="shared" ref="G422:G424" si="210">IF(J422="Spese di organizzazione videodegustazione/evento ONLINE","DIGITALE","GENERICA")</f>
        <v>GENERICA</v>
      </c>
      <c r="H422" s="62"/>
      <c r="I422" s="62"/>
      <c r="J422" s="116" t="s">
        <v>36</v>
      </c>
      <c r="K422" s="116" t="s">
        <v>21</v>
      </c>
      <c r="L422" s="126">
        <f>IF(OR(D422="USA",D422="CANADA",D422="SVIZZERA",D422="CINA",D422="REGNO UNITO"),SUMIFS('MASSIMALI COMPLESSIVI'!C:C,'MASSIMALI COMPLESSIVI'!A:A,'1.DEG-INCOMING-TRASFERTE-SPED'!J422,'MASSIMALI COMPLESSIVI'!B:B,'1.DEG-INCOMING-TRASFERTE-SPED'!D422),180)</f>
        <v>180</v>
      </c>
      <c r="M422" s="211">
        <f>L422</f>
        <v>180</v>
      </c>
      <c r="N422" s="88">
        <v>0</v>
      </c>
      <c r="O422" s="126">
        <f t="shared" ref="O422:O424" si="211">M422*N422</f>
        <v>0</v>
      </c>
      <c r="P422" s="243" t="str">
        <f t="shared" si="195"/>
        <v>SELEZIONE MESE ATTIVITA'</v>
      </c>
      <c r="Q422" s="89"/>
      <c r="R422" s="88"/>
      <c r="S422" s="88"/>
      <c r="T422" s="216" t="s">
        <v>19</v>
      </c>
      <c r="V422" s="218"/>
    </row>
    <row r="423" spans="1:22" ht="45" customHeight="1">
      <c r="A423" s="104">
        <v>422</v>
      </c>
      <c r="B423" s="103" t="str">
        <f t="shared" si="186"/>
        <v>NO</v>
      </c>
      <c r="C423" s="103" t="str">
        <f t="shared" si="187"/>
        <v/>
      </c>
      <c r="D423" s="247" t="str">
        <f t="shared" si="208"/>
        <v>SELEZIONARE PAESE</v>
      </c>
      <c r="E423" s="115">
        <v>32</v>
      </c>
      <c r="F423" s="116" t="s">
        <v>40</v>
      </c>
      <c r="G423" s="104" t="str">
        <f t="shared" si="210"/>
        <v>GENERICA</v>
      </c>
      <c r="H423" s="62"/>
      <c r="I423" s="62"/>
      <c r="J423" s="116" t="s">
        <v>37</v>
      </c>
      <c r="K423" s="116" t="s">
        <v>21</v>
      </c>
      <c r="L423" s="126">
        <f>IF(OR(D423="USA",D423="CANADA",D423="SVIZZERA",D423="CINA",D423="REGNO UNITO"),SUMIFS('MASSIMALI COMPLESSIVI'!C:C,'MASSIMALI COMPLESSIVI'!A:A,'1.DEG-INCOMING-TRASFERTE-SPED'!J423,'MASSIMALI COMPLESSIVI'!B:B,'1.DEG-INCOMING-TRASFERTE-SPED'!D423),60)</f>
        <v>60</v>
      </c>
      <c r="M423" s="211">
        <f t="shared" ref="M423:M424" si="212">L423</f>
        <v>60</v>
      </c>
      <c r="N423" s="88">
        <v>0</v>
      </c>
      <c r="O423" s="126">
        <f t="shared" si="211"/>
        <v>0</v>
      </c>
      <c r="P423" s="243" t="str">
        <f t="shared" si="195"/>
        <v>SELEZIONE MESE ATTIVITA'</v>
      </c>
      <c r="Q423" s="89"/>
      <c r="R423" s="88"/>
      <c r="S423" s="88"/>
      <c r="T423" s="216" t="s">
        <v>19</v>
      </c>
      <c r="V423" s="218"/>
    </row>
    <row r="424" spans="1:22" ht="45" customHeight="1" thickBot="1">
      <c r="A424" s="103">
        <v>423</v>
      </c>
      <c r="B424" s="103" t="str">
        <f t="shared" si="186"/>
        <v>NO</v>
      </c>
      <c r="C424" s="103" t="str">
        <f t="shared" si="187"/>
        <v/>
      </c>
      <c r="D424" s="248" t="str">
        <f>D423</f>
        <v>SELEZIONARE PAESE</v>
      </c>
      <c r="E424" s="117">
        <v>32</v>
      </c>
      <c r="F424" s="118" t="s">
        <v>40</v>
      </c>
      <c r="G424" s="121" t="str">
        <f t="shared" si="210"/>
        <v>GENERICA</v>
      </c>
      <c r="H424" s="206"/>
      <c r="I424" s="206"/>
      <c r="J424" s="118" t="s">
        <v>38</v>
      </c>
      <c r="K424" s="118" t="s">
        <v>21</v>
      </c>
      <c r="L424" s="131">
        <f>IF(OR(D424="USA",D424="CANADA",D424="SVIZZERA",D424="CINA",D424="REGNO UNITO"),SUMIFS('MASSIMALI COMPLESSIVI'!C:C,'MASSIMALI COMPLESSIVI'!A:A,'1.DEG-INCOMING-TRASFERTE-SPED'!J424,'MASSIMALI COMPLESSIVI'!B:B,'1.DEG-INCOMING-TRASFERTE-SPED'!D424),30)</f>
        <v>30</v>
      </c>
      <c r="M424" s="212">
        <f t="shared" si="212"/>
        <v>30</v>
      </c>
      <c r="N424" s="91">
        <v>0</v>
      </c>
      <c r="O424" s="131">
        <f t="shared" si="211"/>
        <v>0</v>
      </c>
      <c r="P424" s="244" t="str">
        <f t="shared" si="195"/>
        <v>SELEZIONE MESE ATTIVITA'</v>
      </c>
      <c r="Q424" s="92"/>
      <c r="R424" s="91"/>
      <c r="S424" s="91"/>
      <c r="T424" s="217" t="s">
        <v>19</v>
      </c>
      <c r="V424" s="218"/>
    </row>
    <row r="425" spans="1:22" ht="45" customHeight="1">
      <c r="A425" s="104">
        <v>424</v>
      </c>
      <c r="B425" s="103" t="str">
        <f t="shared" si="186"/>
        <v>NO</v>
      </c>
      <c r="C425" s="103" t="str">
        <f t="shared" si="187"/>
        <v/>
      </c>
      <c r="D425" s="185" t="s">
        <v>18</v>
      </c>
      <c r="E425" s="107">
        <v>33</v>
      </c>
      <c r="F425" s="108" t="s">
        <v>40</v>
      </c>
      <c r="G425" s="120" t="s">
        <v>33</v>
      </c>
      <c r="H425" s="207"/>
      <c r="I425" s="207"/>
      <c r="J425" s="108" t="s">
        <v>34</v>
      </c>
      <c r="K425" s="108" t="s">
        <v>21</v>
      </c>
      <c r="L425" s="127" t="str">
        <f>IF(OR(D425="USA",D425="CANADA",D425="SVIZZERA",D425="CINA",D425="REGNO UNITO"),SUMIFS('MASSIMALI COMPLESSIVI'!C:C,'MASSIMALI COMPLESSIVI'!A:A,'1.DEG-INCOMING-TRASFERTE-SPED'!J425,'MASSIMALI COMPLESSIVI'!B:B,'1.DEG-INCOMING-TRASFERTE-SPED'!D425),"")</f>
        <v/>
      </c>
      <c r="M425" s="189">
        <v>0</v>
      </c>
      <c r="N425" s="183">
        <v>0</v>
      </c>
      <c r="O425" s="184">
        <f>M425*N425</f>
        <v>0</v>
      </c>
      <c r="P425" s="227" t="s">
        <v>23</v>
      </c>
      <c r="Q425" s="74"/>
      <c r="R425" s="72"/>
      <c r="S425" s="72"/>
      <c r="T425" s="213" t="s">
        <v>19</v>
      </c>
      <c r="V425" s="218"/>
    </row>
    <row r="426" spans="1:22" ht="45" customHeight="1">
      <c r="A426" s="103">
        <v>425</v>
      </c>
      <c r="B426" s="103" t="str">
        <f t="shared" si="186"/>
        <v>NO</v>
      </c>
      <c r="C426" s="103" t="str">
        <f t="shared" si="187"/>
        <v/>
      </c>
      <c r="D426" s="247" t="str">
        <f>D425</f>
        <v>SELEZIONARE PAESE</v>
      </c>
      <c r="E426" s="175">
        <v>33</v>
      </c>
      <c r="F426" s="176" t="s">
        <v>40</v>
      </c>
      <c r="G426" s="103" t="s">
        <v>33</v>
      </c>
      <c r="H426" s="57"/>
      <c r="I426" s="57"/>
      <c r="J426" s="176" t="s">
        <v>35</v>
      </c>
      <c r="K426" s="176" t="s">
        <v>21</v>
      </c>
      <c r="L426" s="177"/>
      <c r="M426" s="196">
        <v>0</v>
      </c>
      <c r="N426" s="77">
        <v>0</v>
      </c>
      <c r="O426" s="128">
        <f t="shared" ref="O426:O431" si="213">M426*N426</f>
        <v>0</v>
      </c>
      <c r="P426" s="243" t="str">
        <f t="shared" ref="P426" si="214">P425</f>
        <v>SELEZIONE MESE ATTIVITA'</v>
      </c>
      <c r="Q426" s="179"/>
      <c r="R426" s="178"/>
      <c r="S426" s="178"/>
      <c r="T426" s="214" t="s">
        <v>19</v>
      </c>
      <c r="V426" s="218"/>
    </row>
    <row r="427" spans="1:22" ht="45" customHeight="1">
      <c r="A427" s="104">
        <v>426</v>
      </c>
      <c r="B427" s="103" t="str">
        <f t="shared" si="186"/>
        <v>NO</v>
      </c>
      <c r="C427" s="103" t="str">
        <f t="shared" si="187"/>
        <v/>
      </c>
      <c r="D427" s="247" t="str">
        <f t="shared" ref="D427:D432" si="215">D426</f>
        <v>SELEZIONARE PAESE</v>
      </c>
      <c r="E427" s="175">
        <v>33</v>
      </c>
      <c r="F427" s="176" t="s">
        <v>40</v>
      </c>
      <c r="G427" s="103" t="s">
        <v>33</v>
      </c>
      <c r="H427" s="57"/>
      <c r="I427" s="57"/>
      <c r="J427" s="176" t="s">
        <v>35</v>
      </c>
      <c r="K427" s="176" t="s">
        <v>21</v>
      </c>
      <c r="L427" s="177"/>
      <c r="M427" s="196">
        <v>0</v>
      </c>
      <c r="N427" s="77">
        <v>0</v>
      </c>
      <c r="O427" s="128">
        <f t="shared" si="213"/>
        <v>0</v>
      </c>
      <c r="P427" s="243" t="str">
        <f t="shared" si="195"/>
        <v>SELEZIONE MESE ATTIVITA'</v>
      </c>
      <c r="Q427" s="179"/>
      <c r="R427" s="178"/>
      <c r="S427" s="178"/>
      <c r="T427" s="214" t="s">
        <v>19</v>
      </c>
      <c r="V427" s="218"/>
    </row>
    <row r="428" spans="1:22" ht="45" customHeight="1">
      <c r="A428" s="103">
        <v>427</v>
      </c>
      <c r="B428" s="103" t="str">
        <f t="shared" si="186"/>
        <v>NO</v>
      </c>
      <c r="C428" s="103" t="str">
        <f t="shared" si="187"/>
        <v/>
      </c>
      <c r="D428" s="247" t="str">
        <f>D427</f>
        <v>SELEZIONARE PAESE</v>
      </c>
      <c r="E428" s="175">
        <v>33</v>
      </c>
      <c r="F428" s="176" t="s">
        <v>40</v>
      </c>
      <c r="G428" s="103" t="s">
        <v>33</v>
      </c>
      <c r="H428" s="57"/>
      <c r="I428" s="57"/>
      <c r="J428" s="176" t="s">
        <v>35</v>
      </c>
      <c r="K428" s="176" t="s">
        <v>21</v>
      </c>
      <c r="L428" s="177"/>
      <c r="M428" s="196">
        <v>0</v>
      </c>
      <c r="N428" s="77">
        <v>0</v>
      </c>
      <c r="O428" s="128">
        <f t="shared" si="213"/>
        <v>0</v>
      </c>
      <c r="P428" s="243" t="str">
        <f t="shared" si="195"/>
        <v>SELEZIONE MESE ATTIVITA'</v>
      </c>
      <c r="Q428" s="179"/>
      <c r="R428" s="178"/>
      <c r="S428" s="178"/>
      <c r="T428" s="214" t="s">
        <v>19</v>
      </c>
      <c r="V428" s="218"/>
    </row>
    <row r="429" spans="1:22" ht="45" customHeight="1">
      <c r="A429" s="104">
        <v>428</v>
      </c>
      <c r="B429" s="103" t="str">
        <f t="shared" si="186"/>
        <v>NO</v>
      </c>
      <c r="C429" s="103" t="str">
        <f t="shared" si="187"/>
        <v/>
      </c>
      <c r="D429" s="247" t="str">
        <f>D428</f>
        <v>SELEZIONARE PAESE</v>
      </c>
      <c r="E429" s="175">
        <v>33</v>
      </c>
      <c r="F429" s="176" t="s">
        <v>40</v>
      </c>
      <c r="G429" s="103" t="s">
        <v>33</v>
      </c>
      <c r="H429" s="57"/>
      <c r="I429" s="57"/>
      <c r="J429" s="176" t="s">
        <v>35</v>
      </c>
      <c r="K429" s="176" t="s">
        <v>21</v>
      </c>
      <c r="L429" s="177"/>
      <c r="M429" s="196">
        <v>0</v>
      </c>
      <c r="N429" s="77">
        <v>0</v>
      </c>
      <c r="O429" s="128">
        <f t="shared" si="213"/>
        <v>0</v>
      </c>
      <c r="P429" s="243" t="str">
        <f t="shared" si="195"/>
        <v>SELEZIONE MESE ATTIVITA'</v>
      </c>
      <c r="Q429" s="179"/>
      <c r="R429" s="178"/>
      <c r="S429" s="178"/>
      <c r="T429" s="214" t="s">
        <v>19</v>
      </c>
      <c r="V429" s="218"/>
    </row>
    <row r="430" spans="1:22" ht="45" customHeight="1">
      <c r="A430" s="103">
        <v>429</v>
      </c>
      <c r="B430" s="103" t="str">
        <f t="shared" si="186"/>
        <v>NO</v>
      </c>
      <c r="C430" s="103" t="str">
        <f t="shared" si="187"/>
        <v/>
      </c>
      <c r="D430" s="247" t="str">
        <f t="shared" si="215"/>
        <v>SELEZIONARE PAESE</v>
      </c>
      <c r="E430" s="175">
        <v>33</v>
      </c>
      <c r="F430" s="176" t="s">
        <v>40</v>
      </c>
      <c r="G430" s="103" t="s">
        <v>33</v>
      </c>
      <c r="H430" s="57"/>
      <c r="I430" s="57"/>
      <c r="J430" s="176" t="s">
        <v>35</v>
      </c>
      <c r="K430" s="176" t="s">
        <v>21</v>
      </c>
      <c r="L430" s="177"/>
      <c r="M430" s="196">
        <v>0</v>
      </c>
      <c r="N430" s="77">
        <v>0</v>
      </c>
      <c r="O430" s="128">
        <f t="shared" si="213"/>
        <v>0</v>
      </c>
      <c r="P430" s="243" t="str">
        <f t="shared" si="195"/>
        <v>SELEZIONE MESE ATTIVITA'</v>
      </c>
      <c r="Q430" s="179"/>
      <c r="R430" s="178"/>
      <c r="S430" s="178"/>
      <c r="T430" s="214" t="s">
        <v>19</v>
      </c>
      <c r="V430" s="218"/>
    </row>
    <row r="431" spans="1:22" ht="45" customHeight="1">
      <c r="A431" s="104">
        <v>430</v>
      </c>
      <c r="B431" s="103" t="str">
        <f t="shared" si="186"/>
        <v>NO</v>
      </c>
      <c r="C431" s="103" t="str">
        <f t="shared" si="187"/>
        <v/>
      </c>
      <c r="D431" s="247" t="str">
        <f t="shared" si="215"/>
        <v>SELEZIONARE PAESE</v>
      </c>
      <c r="E431" s="109">
        <v>33</v>
      </c>
      <c r="F431" s="110" t="s">
        <v>40</v>
      </c>
      <c r="G431" s="104" t="str">
        <f t="shared" ref="G431:G434" si="216">IF(J431="Spese di organizzazione videodegustazione/evento ONLINE","DIGITALE","GENERICA")</f>
        <v>GENERICA</v>
      </c>
      <c r="H431" s="62"/>
      <c r="I431" s="62"/>
      <c r="J431" s="110" t="s">
        <v>36</v>
      </c>
      <c r="K431" s="110" t="s">
        <v>21</v>
      </c>
      <c r="L431" s="128">
        <f>IF(OR(D431="USA",D431="CANADA",D431="SVIZZERA",D431="CINA",D431="REGNO UNITO"),SUMIFS('MASSIMALI COMPLESSIVI'!C:C,'MASSIMALI COMPLESSIVI'!A:A,'1.DEG-INCOMING-TRASFERTE-SPED'!J431,'MASSIMALI COMPLESSIVI'!B:B,'1.DEG-INCOMING-TRASFERTE-SPED'!D431),180)</f>
        <v>180</v>
      </c>
      <c r="M431" s="209">
        <f>L431</f>
        <v>180</v>
      </c>
      <c r="N431" s="77">
        <v>0</v>
      </c>
      <c r="O431" s="128">
        <f t="shared" si="213"/>
        <v>0</v>
      </c>
      <c r="P431" s="243" t="str">
        <f t="shared" si="195"/>
        <v>SELEZIONE MESE ATTIVITA'</v>
      </c>
      <c r="Q431" s="78"/>
      <c r="R431" s="77"/>
      <c r="S431" s="77"/>
      <c r="T431" s="214" t="s">
        <v>19</v>
      </c>
      <c r="V431" s="218"/>
    </row>
    <row r="432" spans="1:22" ht="45" customHeight="1">
      <c r="A432" s="103">
        <v>431</v>
      </c>
      <c r="B432" s="103" t="str">
        <f t="shared" si="186"/>
        <v>NO</v>
      </c>
      <c r="C432" s="103" t="str">
        <f t="shared" si="187"/>
        <v/>
      </c>
      <c r="D432" s="247" t="str">
        <f t="shared" si="215"/>
        <v>SELEZIONARE PAESE</v>
      </c>
      <c r="E432" s="109">
        <v>33</v>
      </c>
      <c r="F432" s="110" t="s">
        <v>40</v>
      </c>
      <c r="G432" s="104" t="str">
        <f t="shared" si="216"/>
        <v>GENERICA</v>
      </c>
      <c r="H432" s="62"/>
      <c r="I432" s="62"/>
      <c r="J432" s="110" t="s">
        <v>37</v>
      </c>
      <c r="K432" s="110" t="s">
        <v>21</v>
      </c>
      <c r="L432" s="128">
        <f>IF(OR(D432="USA",D432="CANADA",D432="SVIZZERA",D432="CINA",D432="REGNO UNITO"),SUMIFS('MASSIMALI COMPLESSIVI'!C:C,'MASSIMALI COMPLESSIVI'!A:A,'1.DEG-INCOMING-TRASFERTE-SPED'!J432,'MASSIMALI COMPLESSIVI'!B:B,'1.DEG-INCOMING-TRASFERTE-SPED'!D432),60)</f>
        <v>60</v>
      </c>
      <c r="M432" s="209">
        <f t="shared" ref="M432:M433" si="217">L432</f>
        <v>60</v>
      </c>
      <c r="N432" s="77">
        <v>0</v>
      </c>
      <c r="O432" s="128">
        <f>M432*N432</f>
        <v>0</v>
      </c>
      <c r="P432" s="243" t="str">
        <f t="shared" si="195"/>
        <v>SELEZIONE MESE ATTIVITA'</v>
      </c>
      <c r="Q432" s="78"/>
      <c r="R432" s="77"/>
      <c r="S432" s="77"/>
      <c r="T432" s="214" t="s">
        <v>19</v>
      </c>
      <c r="V432" s="218"/>
    </row>
    <row r="433" spans="1:22" ht="45" customHeight="1" thickBot="1">
      <c r="A433" s="104">
        <v>432</v>
      </c>
      <c r="B433" s="103" t="str">
        <f t="shared" si="186"/>
        <v>NO</v>
      </c>
      <c r="C433" s="103" t="str">
        <f t="shared" si="187"/>
        <v/>
      </c>
      <c r="D433" s="248" t="str">
        <f>D432</f>
        <v>SELEZIONARE PAESE</v>
      </c>
      <c r="E433" s="236">
        <v>33</v>
      </c>
      <c r="F433" s="237" t="s">
        <v>40</v>
      </c>
      <c r="G433" s="119" t="str">
        <f t="shared" si="216"/>
        <v>GENERICA</v>
      </c>
      <c r="H433" s="68"/>
      <c r="I433" s="68"/>
      <c r="J433" s="237" t="s">
        <v>38</v>
      </c>
      <c r="K433" s="237" t="s">
        <v>21</v>
      </c>
      <c r="L433" s="238">
        <f>IF(OR(D433="USA",D433="CANADA",D433="SVIZZERA",D433="CINA",D433="REGNO UNITO"),SUMIFS('MASSIMALI COMPLESSIVI'!C:C,'MASSIMALI COMPLESSIVI'!A:A,'1.DEG-INCOMING-TRASFERTE-SPED'!J433,'MASSIMALI COMPLESSIVI'!B:B,'1.DEG-INCOMING-TRASFERTE-SPED'!D433),30)</f>
        <v>30</v>
      </c>
      <c r="M433" s="239">
        <f t="shared" si="217"/>
        <v>30</v>
      </c>
      <c r="N433" s="240">
        <v>0</v>
      </c>
      <c r="O433" s="238">
        <f t="shared" ref="O433" si="218">M433*N433</f>
        <v>0</v>
      </c>
      <c r="P433" s="245" t="str">
        <f t="shared" si="195"/>
        <v>SELEZIONE MESE ATTIVITA'</v>
      </c>
      <c r="Q433" s="241"/>
      <c r="R433" s="240"/>
      <c r="S433" s="240"/>
      <c r="T433" s="242" t="s">
        <v>19</v>
      </c>
      <c r="V433" s="218"/>
    </row>
    <row r="434" spans="1:22" ht="45" customHeight="1">
      <c r="A434" s="103">
        <v>433</v>
      </c>
      <c r="B434" s="103" t="str">
        <f t="shared" si="186"/>
        <v>NO</v>
      </c>
      <c r="C434" s="103" t="str">
        <f t="shared" si="187"/>
        <v/>
      </c>
      <c r="D434" s="185" t="s">
        <v>18</v>
      </c>
      <c r="E434" s="113">
        <v>34</v>
      </c>
      <c r="F434" s="114" t="s">
        <v>40</v>
      </c>
      <c r="G434" s="120" t="str">
        <f t="shared" si="216"/>
        <v>GENERICA</v>
      </c>
      <c r="H434" s="207"/>
      <c r="I434" s="207"/>
      <c r="J434" s="114" t="s">
        <v>34</v>
      </c>
      <c r="K434" s="114" t="s">
        <v>39</v>
      </c>
      <c r="L434" s="130" t="str">
        <f>IF(OR(D434="USA",D434="CANADA",D434="SVIZZERA",D434="CINA",D434="REGNO UNITO"),SUMIFS('MASSIMALI COMPLESSIVI'!C:C,'MASSIMALI COMPLESSIVI'!A:A,'1.DEG-INCOMING-TRASFERTE-SPED'!J434,'MASSIMALI COMPLESSIVI'!B:B,'1.DEG-INCOMING-TRASFERTE-SPED'!D434),"")</f>
        <v/>
      </c>
      <c r="M434" s="230">
        <v>0</v>
      </c>
      <c r="N434" s="84">
        <v>0</v>
      </c>
      <c r="O434" s="130">
        <f>M434*N434</f>
        <v>0</v>
      </c>
      <c r="P434" s="227" t="s">
        <v>23</v>
      </c>
      <c r="Q434" s="86"/>
      <c r="R434" s="84"/>
      <c r="S434" s="84"/>
      <c r="T434" s="231" t="s">
        <v>19</v>
      </c>
      <c r="V434" s="218"/>
    </row>
    <row r="435" spans="1:22" ht="45" customHeight="1">
      <c r="A435" s="104">
        <v>434</v>
      </c>
      <c r="B435" s="103" t="str">
        <f t="shared" si="186"/>
        <v>NO</v>
      </c>
      <c r="C435" s="103" t="str">
        <f t="shared" si="187"/>
        <v/>
      </c>
      <c r="D435" s="247" t="str">
        <f>D434</f>
        <v>SELEZIONARE PAESE</v>
      </c>
      <c r="E435" s="167">
        <v>34</v>
      </c>
      <c r="F435" s="168" t="s">
        <v>40</v>
      </c>
      <c r="G435" s="103" t="s">
        <v>33</v>
      </c>
      <c r="H435" s="57"/>
      <c r="I435" s="57"/>
      <c r="J435" s="168" t="s">
        <v>35</v>
      </c>
      <c r="K435" s="168" t="s">
        <v>21</v>
      </c>
      <c r="L435" s="169"/>
      <c r="M435" s="173">
        <v>0</v>
      </c>
      <c r="N435" s="170">
        <v>0</v>
      </c>
      <c r="O435" s="169">
        <f>M435*N435</f>
        <v>0</v>
      </c>
      <c r="P435" s="243" t="str">
        <f t="shared" ref="P435" si="219">P434</f>
        <v>SELEZIONE MESE ATTIVITA'</v>
      </c>
      <c r="Q435" s="171"/>
      <c r="R435" s="170"/>
      <c r="S435" s="170"/>
      <c r="T435" s="216" t="s">
        <v>19</v>
      </c>
      <c r="V435" s="218"/>
    </row>
    <row r="436" spans="1:22" ht="45" customHeight="1">
      <c r="A436" s="103">
        <v>435</v>
      </c>
      <c r="B436" s="103" t="str">
        <f t="shared" si="186"/>
        <v>NO</v>
      </c>
      <c r="C436" s="103" t="str">
        <f t="shared" si="187"/>
        <v/>
      </c>
      <c r="D436" s="247" t="str">
        <f t="shared" ref="D436:D441" si="220">D435</f>
        <v>SELEZIONARE PAESE</v>
      </c>
      <c r="E436" s="167">
        <v>34</v>
      </c>
      <c r="F436" s="168" t="s">
        <v>40</v>
      </c>
      <c r="G436" s="103" t="s">
        <v>33</v>
      </c>
      <c r="H436" s="57"/>
      <c r="I436" s="57"/>
      <c r="J436" s="168" t="s">
        <v>35</v>
      </c>
      <c r="K436" s="168" t="s">
        <v>21</v>
      </c>
      <c r="L436" s="169"/>
      <c r="M436" s="173">
        <v>0</v>
      </c>
      <c r="N436" s="170">
        <v>0</v>
      </c>
      <c r="O436" s="169">
        <f t="shared" ref="O436:O438" si="221">M436*N436</f>
        <v>0</v>
      </c>
      <c r="P436" s="243" t="str">
        <f t="shared" si="195"/>
        <v>SELEZIONE MESE ATTIVITA'</v>
      </c>
      <c r="Q436" s="171"/>
      <c r="R436" s="170"/>
      <c r="S436" s="170"/>
      <c r="T436" s="216" t="s">
        <v>19</v>
      </c>
      <c r="V436" s="218"/>
    </row>
    <row r="437" spans="1:22" ht="45" customHeight="1">
      <c r="A437" s="104">
        <v>436</v>
      </c>
      <c r="B437" s="103" t="str">
        <f t="shared" si="186"/>
        <v>NO</v>
      </c>
      <c r="C437" s="103" t="str">
        <f t="shared" si="187"/>
        <v/>
      </c>
      <c r="D437" s="247" t="str">
        <f>D436</f>
        <v>SELEZIONARE PAESE</v>
      </c>
      <c r="E437" s="167">
        <v>34</v>
      </c>
      <c r="F437" s="168" t="s">
        <v>40</v>
      </c>
      <c r="G437" s="103" t="s">
        <v>33</v>
      </c>
      <c r="H437" s="57"/>
      <c r="I437" s="57"/>
      <c r="J437" s="168" t="s">
        <v>35</v>
      </c>
      <c r="K437" s="168" t="s">
        <v>21</v>
      </c>
      <c r="L437" s="169"/>
      <c r="M437" s="173">
        <v>0</v>
      </c>
      <c r="N437" s="170">
        <v>0</v>
      </c>
      <c r="O437" s="169">
        <f t="shared" si="221"/>
        <v>0</v>
      </c>
      <c r="P437" s="243" t="str">
        <f t="shared" si="195"/>
        <v>SELEZIONE MESE ATTIVITA'</v>
      </c>
      <c r="Q437" s="171"/>
      <c r="R437" s="170"/>
      <c r="S437" s="170"/>
      <c r="T437" s="216" t="s">
        <v>19</v>
      </c>
      <c r="V437" s="218"/>
    </row>
    <row r="438" spans="1:22" ht="45" customHeight="1">
      <c r="A438" s="103">
        <v>437</v>
      </c>
      <c r="B438" s="103" t="str">
        <f t="shared" si="186"/>
        <v>NO</v>
      </c>
      <c r="C438" s="103" t="str">
        <f t="shared" si="187"/>
        <v/>
      </c>
      <c r="D438" s="247" t="str">
        <f>D437</f>
        <v>SELEZIONARE PAESE</v>
      </c>
      <c r="E438" s="167">
        <v>34</v>
      </c>
      <c r="F438" s="168" t="s">
        <v>40</v>
      </c>
      <c r="G438" s="103" t="s">
        <v>33</v>
      </c>
      <c r="H438" s="57"/>
      <c r="I438" s="57"/>
      <c r="J438" s="168" t="s">
        <v>35</v>
      </c>
      <c r="K438" s="168" t="s">
        <v>21</v>
      </c>
      <c r="L438" s="169"/>
      <c r="M438" s="173">
        <v>0</v>
      </c>
      <c r="N438" s="170">
        <v>0</v>
      </c>
      <c r="O438" s="169">
        <f t="shared" si="221"/>
        <v>0</v>
      </c>
      <c r="P438" s="243" t="str">
        <f t="shared" si="195"/>
        <v>SELEZIONE MESE ATTIVITA'</v>
      </c>
      <c r="Q438" s="171"/>
      <c r="R438" s="170"/>
      <c r="S438" s="170"/>
      <c r="T438" s="216" t="s">
        <v>19</v>
      </c>
      <c r="V438" s="218"/>
    </row>
    <row r="439" spans="1:22" ht="45" customHeight="1">
      <c r="A439" s="104">
        <v>438</v>
      </c>
      <c r="B439" s="103" t="str">
        <f t="shared" si="186"/>
        <v>NO</v>
      </c>
      <c r="C439" s="103" t="str">
        <f t="shared" si="187"/>
        <v/>
      </c>
      <c r="D439" s="247" t="str">
        <f t="shared" si="220"/>
        <v>SELEZIONARE PAESE</v>
      </c>
      <c r="E439" s="167">
        <v>34</v>
      </c>
      <c r="F439" s="168" t="s">
        <v>40</v>
      </c>
      <c r="G439" s="103" t="s">
        <v>33</v>
      </c>
      <c r="H439" s="57"/>
      <c r="I439" s="57"/>
      <c r="J439" s="168" t="s">
        <v>35</v>
      </c>
      <c r="K439" s="168" t="s">
        <v>21</v>
      </c>
      <c r="L439" s="169"/>
      <c r="M439" s="173">
        <v>0</v>
      </c>
      <c r="N439" s="170">
        <v>0</v>
      </c>
      <c r="O439" s="169">
        <f>M439*N439</f>
        <v>0</v>
      </c>
      <c r="P439" s="243" t="str">
        <f t="shared" si="195"/>
        <v>SELEZIONE MESE ATTIVITA'</v>
      </c>
      <c r="Q439" s="171"/>
      <c r="R439" s="170"/>
      <c r="S439" s="170"/>
      <c r="T439" s="216" t="s">
        <v>19</v>
      </c>
      <c r="V439" s="218"/>
    </row>
    <row r="440" spans="1:22" ht="45" customHeight="1">
      <c r="A440" s="103">
        <v>439</v>
      </c>
      <c r="B440" s="103" t="str">
        <f t="shared" si="186"/>
        <v>NO</v>
      </c>
      <c r="C440" s="103" t="str">
        <f t="shared" si="187"/>
        <v/>
      </c>
      <c r="D440" s="247" t="str">
        <f t="shared" si="220"/>
        <v>SELEZIONARE PAESE</v>
      </c>
      <c r="E440" s="115">
        <v>34</v>
      </c>
      <c r="F440" s="116" t="s">
        <v>40</v>
      </c>
      <c r="G440" s="104" t="str">
        <f t="shared" ref="G440:G442" si="222">IF(J440="Spese di organizzazione videodegustazione/evento ONLINE","DIGITALE","GENERICA")</f>
        <v>GENERICA</v>
      </c>
      <c r="H440" s="62"/>
      <c r="I440" s="62"/>
      <c r="J440" s="116" t="s">
        <v>36</v>
      </c>
      <c r="K440" s="116" t="s">
        <v>21</v>
      </c>
      <c r="L440" s="126">
        <f>IF(OR(D440="USA",D440="CANADA",D440="SVIZZERA",D440="CINA",D440="REGNO UNITO"),SUMIFS('MASSIMALI COMPLESSIVI'!C:C,'MASSIMALI COMPLESSIVI'!A:A,'1.DEG-INCOMING-TRASFERTE-SPED'!J440,'MASSIMALI COMPLESSIVI'!B:B,'1.DEG-INCOMING-TRASFERTE-SPED'!D440),180)</f>
        <v>180</v>
      </c>
      <c r="M440" s="211">
        <f>L440</f>
        <v>180</v>
      </c>
      <c r="N440" s="88">
        <v>0</v>
      </c>
      <c r="O440" s="126">
        <f t="shared" ref="O440:O442" si="223">M440*N440</f>
        <v>0</v>
      </c>
      <c r="P440" s="243" t="str">
        <f t="shared" si="195"/>
        <v>SELEZIONE MESE ATTIVITA'</v>
      </c>
      <c r="Q440" s="89"/>
      <c r="R440" s="88"/>
      <c r="S440" s="88"/>
      <c r="T440" s="216" t="s">
        <v>19</v>
      </c>
      <c r="V440" s="218"/>
    </row>
    <row r="441" spans="1:22" ht="45" customHeight="1">
      <c r="A441" s="104">
        <v>440</v>
      </c>
      <c r="B441" s="103" t="str">
        <f t="shared" si="186"/>
        <v>NO</v>
      </c>
      <c r="C441" s="103" t="str">
        <f t="shared" si="187"/>
        <v/>
      </c>
      <c r="D441" s="247" t="str">
        <f t="shared" si="220"/>
        <v>SELEZIONARE PAESE</v>
      </c>
      <c r="E441" s="115">
        <v>34</v>
      </c>
      <c r="F441" s="116" t="s">
        <v>40</v>
      </c>
      <c r="G441" s="104" t="str">
        <f t="shared" si="222"/>
        <v>GENERICA</v>
      </c>
      <c r="H441" s="62"/>
      <c r="I441" s="62"/>
      <c r="J441" s="116" t="s">
        <v>37</v>
      </c>
      <c r="K441" s="116" t="s">
        <v>21</v>
      </c>
      <c r="L441" s="126">
        <f>IF(OR(D441="USA",D441="CANADA",D441="SVIZZERA",D441="CINA",D441="REGNO UNITO"),SUMIFS('MASSIMALI COMPLESSIVI'!C:C,'MASSIMALI COMPLESSIVI'!A:A,'1.DEG-INCOMING-TRASFERTE-SPED'!J441,'MASSIMALI COMPLESSIVI'!B:B,'1.DEG-INCOMING-TRASFERTE-SPED'!D441),60)</f>
        <v>60</v>
      </c>
      <c r="M441" s="211">
        <f t="shared" ref="M441:M442" si="224">L441</f>
        <v>60</v>
      </c>
      <c r="N441" s="88">
        <v>0</v>
      </c>
      <c r="O441" s="126">
        <f t="shared" si="223"/>
        <v>0</v>
      </c>
      <c r="P441" s="243" t="str">
        <f t="shared" si="195"/>
        <v>SELEZIONE MESE ATTIVITA'</v>
      </c>
      <c r="Q441" s="89"/>
      <c r="R441" s="88"/>
      <c r="S441" s="88"/>
      <c r="T441" s="216" t="s">
        <v>19</v>
      </c>
      <c r="V441" s="218"/>
    </row>
    <row r="442" spans="1:22" ht="45" customHeight="1" thickBot="1">
      <c r="A442" s="103">
        <v>441</v>
      </c>
      <c r="B442" s="103" t="str">
        <f t="shared" si="186"/>
        <v>NO</v>
      </c>
      <c r="C442" s="103" t="str">
        <f t="shared" si="187"/>
        <v/>
      </c>
      <c r="D442" s="248" t="str">
        <f>D441</f>
        <v>SELEZIONARE PAESE</v>
      </c>
      <c r="E442" s="117">
        <v>34</v>
      </c>
      <c r="F442" s="118" t="s">
        <v>40</v>
      </c>
      <c r="G442" s="121" t="str">
        <f t="shared" si="222"/>
        <v>GENERICA</v>
      </c>
      <c r="H442" s="206"/>
      <c r="I442" s="206"/>
      <c r="J442" s="118" t="s">
        <v>38</v>
      </c>
      <c r="K442" s="118" t="s">
        <v>21</v>
      </c>
      <c r="L442" s="131">
        <f>IF(OR(D442="USA",D442="CANADA",D442="SVIZZERA",D442="CINA",D442="REGNO UNITO"),SUMIFS('MASSIMALI COMPLESSIVI'!C:C,'MASSIMALI COMPLESSIVI'!A:A,'1.DEG-INCOMING-TRASFERTE-SPED'!J442,'MASSIMALI COMPLESSIVI'!B:B,'1.DEG-INCOMING-TRASFERTE-SPED'!D442),30)</f>
        <v>30</v>
      </c>
      <c r="M442" s="212">
        <f t="shared" si="224"/>
        <v>30</v>
      </c>
      <c r="N442" s="91">
        <v>0</v>
      </c>
      <c r="O442" s="131">
        <f t="shared" si="223"/>
        <v>0</v>
      </c>
      <c r="P442" s="244" t="str">
        <f t="shared" si="195"/>
        <v>SELEZIONE MESE ATTIVITA'</v>
      </c>
      <c r="Q442" s="92"/>
      <c r="R442" s="91"/>
      <c r="S442" s="91"/>
      <c r="T442" s="217" t="s">
        <v>19</v>
      </c>
      <c r="V442" s="218"/>
    </row>
    <row r="443" spans="1:22" ht="45" customHeight="1">
      <c r="A443" s="104">
        <v>442</v>
      </c>
      <c r="B443" s="103" t="str">
        <f t="shared" si="186"/>
        <v>NO</v>
      </c>
      <c r="C443" s="103" t="str">
        <f t="shared" si="187"/>
        <v/>
      </c>
      <c r="D443" s="185" t="s">
        <v>18</v>
      </c>
      <c r="E443" s="107">
        <v>35</v>
      </c>
      <c r="F443" s="108" t="s">
        <v>40</v>
      </c>
      <c r="G443" s="120" t="s">
        <v>33</v>
      </c>
      <c r="H443" s="207"/>
      <c r="I443" s="207"/>
      <c r="J443" s="108" t="s">
        <v>34</v>
      </c>
      <c r="K443" s="108" t="s">
        <v>21</v>
      </c>
      <c r="L443" s="127" t="str">
        <f>IF(OR(D443="USA",D443="CANADA",D443="SVIZZERA",D443="CINA",D443="REGNO UNITO"),SUMIFS('MASSIMALI COMPLESSIVI'!C:C,'MASSIMALI COMPLESSIVI'!A:A,'1.DEG-INCOMING-TRASFERTE-SPED'!J443,'MASSIMALI COMPLESSIVI'!B:B,'1.DEG-INCOMING-TRASFERTE-SPED'!D443),"")</f>
        <v/>
      </c>
      <c r="M443" s="189">
        <v>0</v>
      </c>
      <c r="N443" s="183">
        <v>0</v>
      </c>
      <c r="O443" s="184">
        <f>M443*N443</f>
        <v>0</v>
      </c>
      <c r="P443" s="227" t="s">
        <v>23</v>
      </c>
      <c r="Q443" s="74"/>
      <c r="R443" s="72"/>
      <c r="S443" s="72"/>
      <c r="T443" s="213" t="s">
        <v>19</v>
      </c>
      <c r="V443" s="218"/>
    </row>
    <row r="444" spans="1:22" ht="45" customHeight="1">
      <c r="A444" s="103">
        <v>443</v>
      </c>
      <c r="B444" s="103" t="str">
        <f t="shared" si="186"/>
        <v>NO</v>
      </c>
      <c r="C444" s="103" t="str">
        <f t="shared" si="187"/>
        <v/>
      </c>
      <c r="D444" s="247" t="str">
        <f>D443</f>
        <v>SELEZIONARE PAESE</v>
      </c>
      <c r="E444" s="175">
        <v>35</v>
      </c>
      <c r="F444" s="176" t="s">
        <v>40</v>
      </c>
      <c r="G444" s="103" t="s">
        <v>33</v>
      </c>
      <c r="H444" s="57"/>
      <c r="I444" s="57"/>
      <c r="J444" s="176" t="s">
        <v>35</v>
      </c>
      <c r="K444" s="176" t="s">
        <v>21</v>
      </c>
      <c r="L444" s="177"/>
      <c r="M444" s="196">
        <v>0</v>
      </c>
      <c r="N444" s="77">
        <v>0</v>
      </c>
      <c r="O444" s="128">
        <f t="shared" ref="O444:O449" si="225">M444*N444</f>
        <v>0</v>
      </c>
      <c r="P444" s="243" t="str">
        <f t="shared" ref="P444" si="226">P443</f>
        <v>SELEZIONE MESE ATTIVITA'</v>
      </c>
      <c r="Q444" s="179"/>
      <c r="R444" s="178"/>
      <c r="S444" s="178"/>
      <c r="T444" s="214" t="s">
        <v>19</v>
      </c>
      <c r="V444" s="218"/>
    </row>
    <row r="445" spans="1:22" ht="45" customHeight="1">
      <c r="A445" s="104">
        <v>444</v>
      </c>
      <c r="B445" s="103" t="str">
        <f t="shared" si="186"/>
        <v>NO</v>
      </c>
      <c r="C445" s="103" t="str">
        <f t="shared" si="187"/>
        <v/>
      </c>
      <c r="D445" s="247" t="str">
        <f t="shared" ref="D445:D450" si="227">D444</f>
        <v>SELEZIONARE PAESE</v>
      </c>
      <c r="E445" s="175">
        <v>35</v>
      </c>
      <c r="F445" s="176" t="s">
        <v>40</v>
      </c>
      <c r="G445" s="103" t="s">
        <v>33</v>
      </c>
      <c r="H445" s="57"/>
      <c r="I445" s="57"/>
      <c r="J445" s="176" t="s">
        <v>35</v>
      </c>
      <c r="K445" s="176" t="s">
        <v>21</v>
      </c>
      <c r="L445" s="177"/>
      <c r="M445" s="196">
        <v>0</v>
      </c>
      <c r="N445" s="77">
        <v>0</v>
      </c>
      <c r="O445" s="128">
        <f t="shared" si="225"/>
        <v>0</v>
      </c>
      <c r="P445" s="243" t="str">
        <f t="shared" si="195"/>
        <v>SELEZIONE MESE ATTIVITA'</v>
      </c>
      <c r="Q445" s="179"/>
      <c r="R445" s="178"/>
      <c r="S445" s="178"/>
      <c r="T445" s="214" t="s">
        <v>19</v>
      </c>
      <c r="V445" s="218"/>
    </row>
    <row r="446" spans="1:22" ht="45" customHeight="1">
      <c r="A446" s="103">
        <v>445</v>
      </c>
      <c r="B446" s="103" t="str">
        <f t="shared" si="186"/>
        <v>NO</v>
      </c>
      <c r="C446" s="103" t="str">
        <f t="shared" si="187"/>
        <v/>
      </c>
      <c r="D446" s="247" t="str">
        <f>D445</f>
        <v>SELEZIONARE PAESE</v>
      </c>
      <c r="E446" s="175">
        <v>35</v>
      </c>
      <c r="F446" s="176" t="s">
        <v>40</v>
      </c>
      <c r="G446" s="103" t="s">
        <v>33</v>
      </c>
      <c r="H446" s="57"/>
      <c r="I446" s="57"/>
      <c r="J446" s="176" t="s">
        <v>35</v>
      </c>
      <c r="K446" s="176" t="s">
        <v>21</v>
      </c>
      <c r="L446" s="177"/>
      <c r="M446" s="196">
        <v>0</v>
      </c>
      <c r="N446" s="77">
        <v>0</v>
      </c>
      <c r="O446" s="128">
        <f t="shared" si="225"/>
        <v>0</v>
      </c>
      <c r="P446" s="243" t="str">
        <f t="shared" si="195"/>
        <v>SELEZIONE MESE ATTIVITA'</v>
      </c>
      <c r="Q446" s="179"/>
      <c r="R446" s="178"/>
      <c r="S446" s="178"/>
      <c r="T446" s="214" t="s">
        <v>19</v>
      </c>
      <c r="V446" s="218"/>
    </row>
    <row r="447" spans="1:22" ht="45" customHeight="1">
      <c r="A447" s="104">
        <v>446</v>
      </c>
      <c r="B447" s="103" t="str">
        <f t="shared" si="186"/>
        <v>NO</v>
      </c>
      <c r="C447" s="103" t="str">
        <f t="shared" si="187"/>
        <v/>
      </c>
      <c r="D447" s="247" t="str">
        <f>D446</f>
        <v>SELEZIONARE PAESE</v>
      </c>
      <c r="E447" s="175">
        <v>35</v>
      </c>
      <c r="F447" s="176" t="s">
        <v>40</v>
      </c>
      <c r="G447" s="103" t="s">
        <v>33</v>
      </c>
      <c r="H447" s="57"/>
      <c r="I447" s="57"/>
      <c r="J447" s="176" t="s">
        <v>35</v>
      </c>
      <c r="K447" s="176" t="s">
        <v>21</v>
      </c>
      <c r="L447" s="177"/>
      <c r="M447" s="196">
        <v>0</v>
      </c>
      <c r="N447" s="77">
        <v>0</v>
      </c>
      <c r="O447" s="128">
        <f t="shared" si="225"/>
        <v>0</v>
      </c>
      <c r="P447" s="243" t="str">
        <f t="shared" si="195"/>
        <v>SELEZIONE MESE ATTIVITA'</v>
      </c>
      <c r="Q447" s="179"/>
      <c r="R447" s="178"/>
      <c r="S447" s="178"/>
      <c r="T447" s="214" t="s">
        <v>19</v>
      </c>
      <c r="V447" s="218"/>
    </row>
    <row r="448" spans="1:22" ht="45" customHeight="1">
      <c r="A448" s="103">
        <v>447</v>
      </c>
      <c r="B448" s="103" t="str">
        <f t="shared" si="186"/>
        <v>NO</v>
      </c>
      <c r="C448" s="103" t="str">
        <f t="shared" si="187"/>
        <v/>
      </c>
      <c r="D448" s="247" t="str">
        <f t="shared" si="227"/>
        <v>SELEZIONARE PAESE</v>
      </c>
      <c r="E448" s="175">
        <v>35</v>
      </c>
      <c r="F448" s="176" t="s">
        <v>40</v>
      </c>
      <c r="G448" s="103" t="s">
        <v>33</v>
      </c>
      <c r="H448" s="57"/>
      <c r="I448" s="57"/>
      <c r="J448" s="176" t="s">
        <v>35</v>
      </c>
      <c r="K448" s="176" t="s">
        <v>21</v>
      </c>
      <c r="L448" s="177"/>
      <c r="M448" s="196">
        <v>0</v>
      </c>
      <c r="N448" s="77">
        <v>0</v>
      </c>
      <c r="O448" s="128">
        <f t="shared" si="225"/>
        <v>0</v>
      </c>
      <c r="P448" s="243" t="str">
        <f t="shared" si="195"/>
        <v>SELEZIONE MESE ATTIVITA'</v>
      </c>
      <c r="Q448" s="179"/>
      <c r="R448" s="178"/>
      <c r="S448" s="178"/>
      <c r="T448" s="214" t="s">
        <v>19</v>
      </c>
      <c r="V448" s="218"/>
    </row>
    <row r="449" spans="1:22" ht="45" customHeight="1">
      <c r="A449" s="104">
        <v>448</v>
      </c>
      <c r="B449" s="103" t="str">
        <f t="shared" si="186"/>
        <v>NO</v>
      </c>
      <c r="C449" s="103" t="str">
        <f t="shared" si="187"/>
        <v/>
      </c>
      <c r="D449" s="247" t="str">
        <f t="shared" si="227"/>
        <v>SELEZIONARE PAESE</v>
      </c>
      <c r="E449" s="109">
        <v>35</v>
      </c>
      <c r="F449" s="176" t="s">
        <v>40</v>
      </c>
      <c r="G449" s="104" t="str">
        <f t="shared" ref="G449:G451" si="228">IF(J449="Spese di organizzazione videodegustazione/evento ONLINE","DIGITALE","GENERICA")</f>
        <v>GENERICA</v>
      </c>
      <c r="H449" s="62"/>
      <c r="I449" s="62"/>
      <c r="J449" s="110" t="s">
        <v>36</v>
      </c>
      <c r="K449" s="110" t="s">
        <v>21</v>
      </c>
      <c r="L449" s="128">
        <f>IF(OR(D449="USA",D449="CANADA",D449="SVIZZERA",D449="CINA",D449="REGNO UNITO"),SUMIFS('MASSIMALI COMPLESSIVI'!C:C,'MASSIMALI COMPLESSIVI'!A:A,'1.DEG-INCOMING-TRASFERTE-SPED'!J449,'MASSIMALI COMPLESSIVI'!B:B,'1.DEG-INCOMING-TRASFERTE-SPED'!D449),180)</f>
        <v>180</v>
      </c>
      <c r="M449" s="209">
        <f>L449</f>
        <v>180</v>
      </c>
      <c r="N449" s="77">
        <v>0</v>
      </c>
      <c r="O449" s="128">
        <f t="shared" si="225"/>
        <v>0</v>
      </c>
      <c r="P449" s="243" t="str">
        <f t="shared" si="195"/>
        <v>SELEZIONE MESE ATTIVITA'</v>
      </c>
      <c r="Q449" s="78"/>
      <c r="R449" s="77"/>
      <c r="S449" s="77"/>
      <c r="T449" s="214" t="s">
        <v>19</v>
      </c>
      <c r="V449" s="218"/>
    </row>
    <row r="450" spans="1:22" ht="45" customHeight="1">
      <c r="A450" s="103">
        <v>449</v>
      </c>
      <c r="B450" s="103" t="str">
        <f t="shared" si="186"/>
        <v>NO</v>
      </c>
      <c r="C450" s="103" t="str">
        <f t="shared" si="187"/>
        <v/>
      </c>
      <c r="D450" s="247" t="str">
        <f t="shared" si="227"/>
        <v>SELEZIONARE PAESE</v>
      </c>
      <c r="E450" s="109">
        <v>35</v>
      </c>
      <c r="F450" s="176" t="s">
        <v>40</v>
      </c>
      <c r="G450" s="104" t="str">
        <f t="shared" si="228"/>
        <v>GENERICA</v>
      </c>
      <c r="H450" s="62"/>
      <c r="I450" s="62"/>
      <c r="J450" s="110" t="s">
        <v>37</v>
      </c>
      <c r="K450" s="110" t="s">
        <v>21</v>
      </c>
      <c r="L450" s="128">
        <f>IF(OR(D450="USA",D450="CANADA",D450="SVIZZERA",D450="CINA",D450="REGNO UNITO"),SUMIFS('MASSIMALI COMPLESSIVI'!C:C,'MASSIMALI COMPLESSIVI'!A:A,'1.DEG-INCOMING-TRASFERTE-SPED'!J450,'MASSIMALI COMPLESSIVI'!B:B,'1.DEG-INCOMING-TRASFERTE-SPED'!D450),60)</f>
        <v>60</v>
      </c>
      <c r="M450" s="209">
        <f t="shared" ref="M450:M451" si="229">L450</f>
        <v>60</v>
      </c>
      <c r="N450" s="77">
        <v>0</v>
      </c>
      <c r="O450" s="128">
        <f>M450*N450</f>
        <v>0</v>
      </c>
      <c r="P450" s="243" t="str">
        <f t="shared" si="195"/>
        <v>SELEZIONE MESE ATTIVITA'</v>
      </c>
      <c r="Q450" s="78"/>
      <c r="R450" s="77"/>
      <c r="S450" s="77"/>
      <c r="T450" s="214" t="s">
        <v>19</v>
      </c>
      <c r="V450" s="218"/>
    </row>
    <row r="451" spans="1:22" ht="45" customHeight="1" thickBot="1">
      <c r="A451" s="104">
        <v>450</v>
      </c>
      <c r="B451" s="103" t="str">
        <f t="shared" ref="B451" si="230">IF(OR(D451="VIETNAM",D451="THAILANDIA (EX SIAM)",D451="TAIWAN",D451="SRI LANKA",D451="SINGAPORE",D451="REPUBBLICA DELL'INDIA",D451="NEPAL",D451="MYANMAR (EX BIRMANIA)",D451="MAURITIUS",D451="MALESIA",D451="MALDIVE",D451="LAOS",D451="INDONESIA",D451="FILIPPINE",D451="CAMBOGIA",D451="NORVEGIA",D451="COREA DEL SUD",D451="CINA",D451="BRASILE",D451="AUSTRALIA",D451="QATAR",D451="EMIRATI ARABI UNITI",),"SI","NO")</f>
        <v>NO</v>
      </c>
      <c r="C451" s="103" t="str">
        <f t="shared" ref="C451" si="231">IF(OR(D451="VIETNAM",D451="THAILANDIA (EX SIAM)",D451="TAIWAN",D451="SRI LANKA",D451="SINGAPORE",D451="REPUBBLICA DELL'INDIA",D451="NEPAL",D451="MYANMAR (EX BIRMANIA)",D451="MAURITIUS",D451="MALESIA",D451="MALDIVE",D451="LAOS",D451="INDONESIA",D451="FILIPPINE",D451="CAMBOGIA"),"Area Sud Est Asiatico e Arcipelaghi Oceano indiano","")</f>
        <v/>
      </c>
      <c r="D451" s="248" t="str">
        <f>D450</f>
        <v>SELEZIONARE PAESE</v>
      </c>
      <c r="E451" s="111">
        <v>35</v>
      </c>
      <c r="F451" s="208" t="s">
        <v>40</v>
      </c>
      <c r="G451" s="121" t="str">
        <f t="shared" si="228"/>
        <v>GENERICA</v>
      </c>
      <c r="H451" s="206"/>
      <c r="I451" s="206"/>
      <c r="J451" s="112" t="s">
        <v>38</v>
      </c>
      <c r="K451" s="112" t="s">
        <v>21</v>
      </c>
      <c r="L451" s="129">
        <f>IF(OR(D451="USA",D451="CANADA",D451="SVIZZERA",D451="CINA",D451="REGNO UNITO"),SUMIFS('MASSIMALI COMPLESSIVI'!C:C,'MASSIMALI COMPLESSIVI'!A:A,'1.DEG-INCOMING-TRASFERTE-SPED'!J451,'MASSIMALI COMPLESSIVI'!B:B,'1.DEG-INCOMING-TRASFERTE-SPED'!D451),30)</f>
        <v>30</v>
      </c>
      <c r="M451" s="210">
        <f t="shared" si="229"/>
        <v>30</v>
      </c>
      <c r="N451" s="81">
        <v>0</v>
      </c>
      <c r="O451" s="129">
        <f t="shared" ref="O451" si="232">M451*N451</f>
        <v>0</v>
      </c>
      <c r="P451" s="244" t="str">
        <f t="shared" si="195"/>
        <v>SELEZIONE MESE ATTIVITA'</v>
      </c>
      <c r="Q451" s="82"/>
      <c r="R451" s="81"/>
      <c r="S451" s="81"/>
      <c r="T451" s="215" t="s">
        <v>19</v>
      </c>
      <c r="V451" s="218"/>
    </row>
  </sheetData>
  <sheetProtection algorithmName="SHA-512" hashValue="Q3u2Fuf6MBuqttKazdWxhLar6Cl/2gButvroY62dwdNkSfzo+LfXkRAJ1M9R+VaNDCoTFUdshYGi0lHJGDF0fg==" saltValue="FPsyn4yeQ8CaFpXqU/bq0g==" spinCount="100000" sheet="1" objects="1" scenarios="1"/>
  <conditionalFormatting sqref="D2:D451">
    <cfRule type="containsText" dxfId="71" priority="151" operator="containsText" text="SELEZIONARE">
      <formula>NOT(ISERROR(SEARCH("SELEZIONARE",D2)))</formula>
    </cfRule>
  </conditionalFormatting>
  <conditionalFormatting sqref="J2:J114">
    <cfRule type="containsText" dxfId="70" priority="150" operator="containsText" text="SELEZIONARE">
      <formula>NOT(ISERROR(SEARCH("SELEZIONARE",J2)))</formula>
    </cfRule>
  </conditionalFormatting>
  <conditionalFormatting sqref="M115:M136">
    <cfRule type="cellIs" dxfId="69" priority="147" operator="greaterThan">
      <formula>L115</formula>
    </cfRule>
  </conditionalFormatting>
  <conditionalFormatting sqref="M143:M145">
    <cfRule type="cellIs" dxfId="68" priority="146" operator="greaterThan">
      <formula>L143</formula>
    </cfRule>
  </conditionalFormatting>
  <conditionalFormatting sqref="M152:M154">
    <cfRule type="cellIs" dxfId="67" priority="141" operator="greaterThan">
      <formula>L152</formula>
    </cfRule>
  </conditionalFormatting>
  <conditionalFormatting sqref="M161:M163">
    <cfRule type="cellIs" dxfId="66" priority="35" operator="greaterThan">
      <formula>L161</formula>
    </cfRule>
  </conditionalFormatting>
  <conditionalFormatting sqref="M170:M172">
    <cfRule type="cellIs" dxfId="65" priority="34" operator="greaterThan">
      <formula>L170</formula>
    </cfRule>
  </conditionalFormatting>
  <conditionalFormatting sqref="M179:M181">
    <cfRule type="cellIs" dxfId="64" priority="33" operator="greaterThan">
      <formula>L179</formula>
    </cfRule>
  </conditionalFormatting>
  <conditionalFormatting sqref="M188:M190">
    <cfRule type="cellIs" dxfId="63" priority="32" operator="greaterThan">
      <formula>L188</formula>
    </cfRule>
  </conditionalFormatting>
  <conditionalFormatting sqref="M197:M199">
    <cfRule type="cellIs" dxfId="62" priority="31" operator="greaterThan">
      <formula>L197</formula>
    </cfRule>
  </conditionalFormatting>
  <conditionalFormatting sqref="M206:M208">
    <cfRule type="cellIs" dxfId="61" priority="30" operator="greaterThan">
      <formula>L206</formula>
    </cfRule>
  </conditionalFormatting>
  <conditionalFormatting sqref="M215:M217">
    <cfRule type="cellIs" dxfId="60" priority="29" operator="greaterThan">
      <formula>L215</formula>
    </cfRule>
  </conditionalFormatting>
  <conditionalFormatting sqref="M224:M226">
    <cfRule type="cellIs" dxfId="59" priority="28" operator="greaterThan">
      <formula>L224</formula>
    </cfRule>
  </conditionalFormatting>
  <conditionalFormatting sqref="M233:M235">
    <cfRule type="cellIs" dxfId="58" priority="27" operator="greaterThan">
      <formula>L233</formula>
    </cfRule>
  </conditionalFormatting>
  <conditionalFormatting sqref="M242:M244">
    <cfRule type="cellIs" dxfId="57" priority="26" operator="greaterThan">
      <formula>L242</formula>
    </cfRule>
  </conditionalFormatting>
  <conditionalFormatting sqref="M251:M253">
    <cfRule type="cellIs" dxfId="56" priority="25" operator="greaterThan">
      <formula>L251</formula>
    </cfRule>
  </conditionalFormatting>
  <conditionalFormatting sqref="M260:M262">
    <cfRule type="cellIs" dxfId="55" priority="24" operator="greaterThan">
      <formula>L260</formula>
    </cfRule>
  </conditionalFormatting>
  <conditionalFormatting sqref="M269:M271">
    <cfRule type="cellIs" dxfId="54" priority="23" operator="greaterThan">
      <formula>L269</formula>
    </cfRule>
  </conditionalFormatting>
  <conditionalFormatting sqref="M278:M280">
    <cfRule type="cellIs" dxfId="53" priority="22" operator="greaterThan">
      <formula>L278</formula>
    </cfRule>
  </conditionalFormatting>
  <conditionalFormatting sqref="M287:M289">
    <cfRule type="cellIs" dxfId="52" priority="21" operator="greaterThan">
      <formula>L287</formula>
    </cfRule>
  </conditionalFormatting>
  <conditionalFormatting sqref="M296:M298">
    <cfRule type="cellIs" dxfId="51" priority="20" operator="greaterThan">
      <formula>L296</formula>
    </cfRule>
  </conditionalFormatting>
  <conditionalFormatting sqref="M305:M307">
    <cfRule type="cellIs" dxfId="50" priority="19" operator="greaterThan">
      <formula>L305</formula>
    </cfRule>
  </conditionalFormatting>
  <conditionalFormatting sqref="M314:M316">
    <cfRule type="cellIs" dxfId="49" priority="18" operator="greaterThan">
      <formula>L314</formula>
    </cfRule>
  </conditionalFormatting>
  <conditionalFormatting sqref="M323:M325">
    <cfRule type="cellIs" dxfId="48" priority="17" operator="greaterThan">
      <formula>L323</formula>
    </cfRule>
  </conditionalFormatting>
  <conditionalFormatting sqref="M332:M334">
    <cfRule type="cellIs" dxfId="47" priority="16" operator="greaterThan">
      <formula>L332</formula>
    </cfRule>
  </conditionalFormatting>
  <conditionalFormatting sqref="M341:M343">
    <cfRule type="cellIs" dxfId="46" priority="15" operator="greaterThan">
      <formula>L341</formula>
    </cfRule>
  </conditionalFormatting>
  <conditionalFormatting sqref="M350:M352">
    <cfRule type="cellIs" dxfId="45" priority="14" operator="greaterThan">
      <formula>L350</formula>
    </cfRule>
  </conditionalFormatting>
  <conditionalFormatting sqref="M359:M361">
    <cfRule type="cellIs" dxfId="44" priority="13" operator="greaterThan">
      <formula>L359</formula>
    </cfRule>
  </conditionalFormatting>
  <conditionalFormatting sqref="M368:M370">
    <cfRule type="cellIs" dxfId="43" priority="12" operator="greaterThan">
      <formula>L368</formula>
    </cfRule>
  </conditionalFormatting>
  <conditionalFormatting sqref="M377:M379">
    <cfRule type="cellIs" dxfId="42" priority="11" operator="greaterThan">
      <formula>L377</formula>
    </cfRule>
  </conditionalFormatting>
  <conditionalFormatting sqref="M386:M388">
    <cfRule type="cellIs" dxfId="41" priority="10" operator="greaterThan">
      <formula>L386</formula>
    </cfRule>
  </conditionalFormatting>
  <conditionalFormatting sqref="M395:M397">
    <cfRule type="cellIs" dxfId="40" priority="9" operator="greaterThan">
      <formula>L395</formula>
    </cfRule>
  </conditionalFormatting>
  <conditionalFormatting sqref="M404:M406">
    <cfRule type="cellIs" dxfId="39" priority="8" operator="greaterThan">
      <formula>L404</formula>
    </cfRule>
  </conditionalFormatting>
  <conditionalFormatting sqref="M413:M415">
    <cfRule type="cellIs" dxfId="38" priority="7" operator="greaterThan">
      <formula>L413</formula>
    </cfRule>
  </conditionalFormatting>
  <conditionalFormatting sqref="M422:M424">
    <cfRule type="cellIs" dxfId="37" priority="6" operator="greaterThan">
      <formula>L422</formula>
    </cfRule>
  </conditionalFormatting>
  <conditionalFormatting sqref="M431:M433">
    <cfRule type="cellIs" dxfId="36" priority="5" operator="greaterThan">
      <formula>L431</formula>
    </cfRule>
  </conditionalFormatting>
  <conditionalFormatting sqref="M440:M442">
    <cfRule type="cellIs" dxfId="35" priority="4" operator="greaterThan">
      <formula>L440</formula>
    </cfRule>
  </conditionalFormatting>
  <conditionalFormatting sqref="M449:M451">
    <cfRule type="cellIs" dxfId="34" priority="3" operator="greaterThan">
      <formula>L449</formula>
    </cfRule>
  </conditionalFormatting>
  <conditionalFormatting sqref="N2:O451">
    <cfRule type="cellIs" dxfId="33" priority="43" operator="greaterThan">
      <formula>0</formula>
    </cfRule>
  </conditionalFormatting>
  <conditionalFormatting sqref="P2:P451">
    <cfRule type="containsText" dxfId="32" priority="142" operator="containsText" text="SELEZIONE">
      <formula>NOT(ISERROR(SEARCH("SELEZIONE",P2)))</formula>
    </cfRule>
  </conditionalFormatting>
  <conditionalFormatting sqref="Q137:S451">
    <cfRule type="cellIs" dxfId="31" priority="42" operator="greaterThan">
      <formula>0</formula>
    </cfRule>
  </conditionalFormatting>
  <conditionalFormatting sqref="Q2:T136">
    <cfRule type="cellIs" dxfId="30" priority="149" operator="greaterThan">
      <formula>0</formula>
    </cfRule>
  </conditionalFormatting>
  <dataValidations count="5">
    <dataValidation type="list" allowBlank="1" showInputMessage="1" showErrorMessage="1" sqref="N146:N151 N137:N142 N164:N169 N155:N160 N182:N187 N173:N178 N200:N205 N191:N196 N218:N223 N209:N214 N236:N241 N227:N232 N254:N259 N245:N250 N272:N277 N263:N268 N290:N295 N281:N286 N308:N313 N299:N304 N326:N331 N317:N322 N344:N349 N335:N340 N362:N367 N353:N358 N380:N385 N371:N376 N398:N403 N389:N394 N416:N421 N407:N412 N434:N439 N425:N430 N443:N448" xr:uid="{00000000-0002-0000-0000-000000000000}">
      <formula1>$BB$2:$BB$4</formula1>
    </dataValidation>
    <dataValidation type="list" allowBlank="1" showInputMessage="1" showErrorMessage="1" sqref="M2:M114" xr:uid="{00000000-0002-0000-0000-000003000000}">
      <formula1>$BA$2:$BA$5</formula1>
    </dataValidation>
    <dataValidation type="list" allowBlank="1" showInputMessage="1" showErrorMessage="1" sqref="M434 M137 M407 M146 M155 M164 M173 M182 M191 M200 M209 M218 M227 M236 M245 M254 M263 M272 M281 M290 M299 M308 M317 M326 M335 M344 M353 M362 M371 M380 M389 M398 M416 M425 M443" xr:uid="{66C35147-7F47-425E-A38D-1478A1046A74}">
      <formula1>$BG$2:$BG$23</formula1>
    </dataValidation>
    <dataValidation type="list" allowBlank="1" showInputMessage="1" showErrorMessage="1" sqref="M138:M142 M147:M151 M165:M169 M183:M187 M201:M205 M219:M223 M237:M241 M255:M259 M273:M277 M291:M295 M309:M313 M327:M331 M345:M349 M363:M367 M381:M385 M399:M403 M417:M421 M435:M439 M156:M160 M174:M178 M192:M196 M210:M214 M228:M232 M246:M250 M264:M268 M282:M286 M300:M304 M318:M322 M336:M340 M354:M358 M372:M376 M390:M394 M408:M412 M426:M430 M444:M448" xr:uid="{9D16E2CF-38C4-4C4D-8AB8-E567AEDF7C40}">
      <formula1>$BI$2:$BI$17</formula1>
    </dataValidation>
    <dataValidation type="list" allowBlank="1" showInputMessage="1" showErrorMessage="1" sqref="J2:J114" xr:uid="{00000000-0002-0000-0000-000001000000}">
      <formula1>$AZ$2:$AZ$5</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4000000}">
          <x14:formula1>
            <xm:f>'TENDINE UGUALI A TUTTI I PAESI'!$C$1:$C$14</xm:f>
          </x14:formula1>
          <xm:sqref>P2:P137 P146 P155 P164 P173 P182 P191 P200 P209 P218 P227 P236 P245 P254 P263 P272 P281 P290 P299 P308 P317 P326 P335 P344 P353 P362 P371 P380 P389 P398 P407 P416 P425 P434 P443</xm:sqref>
        </x14:dataValidation>
        <x14:dataValidation type="list" allowBlank="1" showInputMessage="1" showErrorMessage="1" xr:uid="{00000000-0002-0000-0000-000005000000}">
          <x14:formula1>
            <xm:f>'TENDINE UGUALI A TUTTI I PAESI'!$A$1:$A$29</xm:f>
          </x14:formula1>
          <xm:sqref>D2:D137 D425 D155 D173 D191 D209 D227 D245 D263 D281 D299 D317 D335 D353 D371 D389 D407 D146 D164 D182 D200 D218 D236 D254 D272 D290 D308 D326 D344 D362 D380 D398 D416 D434 D443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59999389629810485"/>
  </sheetPr>
  <dimension ref="A1:AO109"/>
  <sheetViews>
    <sheetView topLeftCell="F1" workbookViewId="0">
      <selection activeCell="C227" sqref="C227"/>
    </sheetView>
  </sheetViews>
  <sheetFormatPr defaultColWidth="25.85546875" defaultRowHeight="15"/>
  <sheetData>
    <row r="1" spans="1:41" ht="72.75" thickTop="1" thickBot="1">
      <c r="A1" s="20" t="s">
        <v>33</v>
      </c>
      <c r="B1" s="47"/>
      <c r="C1" s="21" t="s">
        <v>45</v>
      </c>
      <c r="D1" s="21"/>
      <c r="E1" s="21" t="s">
        <v>96</v>
      </c>
      <c r="I1" s="18" t="s">
        <v>203</v>
      </c>
    </row>
    <row r="2" spans="1:41" ht="30" thickBot="1">
      <c r="A2" s="22" t="s">
        <v>20</v>
      </c>
      <c r="B2" s="48"/>
      <c r="C2" s="23" t="s">
        <v>20</v>
      </c>
      <c r="D2" s="23"/>
      <c r="E2" s="23" t="s">
        <v>20</v>
      </c>
      <c r="I2" s="19">
        <v>1</v>
      </c>
      <c r="J2" t="str" cm="1">
        <f t="array" ref="J2:AO2">IFERROR(TRANSPOSE(INDEX($A$1:$E$32,,MATCH(DEG!L2,$A$1:$E$1,0))),"")</f>
        <v>GENERICA</v>
      </c>
      <c r="K2" t="str">
        <v>SELEZIONARE VOCE DI SPESA</v>
      </c>
      <c r="L2" t="str">
        <v>Spese di organizzazione degustazione/evento in loco (all'estero)</v>
      </c>
      <c r="M2" t="str">
        <v>Spese di organizzazione degustazione/evento in loco (incoming)</v>
      </c>
      <c r="N2" t="str">
        <v>Promozione presso monopolio</v>
      </c>
      <c r="O2" t="str">
        <v>Esposizione preferenziale</v>
      </c>
      <c r="P2" t="str">
        <v>Produzione e personalizzazione gadget: berretti</v>
      </c>
      <c r="Q2" t="str">
        <v>Produzione e personalizzazione gadget: bicchieri serigrafati</v>
      </c>
      <c r="R2" t="str">
        <v>Produzione e personalizzazione gadget: borse piccole</v>
      </c>
      <c r="S2" t="str">
        <v>Produzione e personalizzazione gadget: box e scatole (in cartone e in legno)</v>
      </c>
      <c r="T2" t="str">
        <v>Produzione e personalizzazione gadget: cartoline</v>
      </c>
      <c r="U2" t="str">
        <v>Produzione e personalizzazione gadget: cavatappi</v>
      </c>
      <c r="V2" t="str">
        <v>Produzione e personalizzazione gadget: drop stop</v>
      </c>
      <c r="W2" t="str">
        <v>Produzione e personalizzazione gadget: espositori</v>
      </c>
      <c r="X2" t="str">
        <v>Produzione e personalizzazione gadget: folder</v>
      </c>
      <c r="Y2" t="str">
        <v>Produzione e personalizzazione gadget: grembiuli</v>
      </c>
      <c r="Z2" t="str">
        <v>Produzione e personalizzazione gadget: ice buckets</v>
      </c>
      <c r="AA2" t="str">
        <v>Produzione e personalizzazione gadget: libri</v>
      </c>
      <c r="AB2" t="str">
        <v>Produzione e personalizzazione gadget: magliette</v>
      </c>
      <c r="AC2" t="str">
        <v>Produzione e personalizzazione gadget: sottobicchieri</v>
      </c>
      <c r="AD2" t="str">
        <v>Produzione e personalizzazione gadget: tappi salvavino</v>
      </c>
      <c r="AE2" t="str">
        <v>Produzione roll up</v>
      </c>
      <c r="AF2">
        <v>0</v>
      </c>
      <c r="AG2">
        <v>0</v>
      </c>
      <c r="AH2">
        <v>0</v>
      </c>
      <c r="AI2">
        <v>0</v>
      </c>
      <c r="AJ2">
        <v>0</v>
      </c>
      <c r="AK2">
        <v>0</v>
      </c>
      <c r="AL2">
        <v>0</v>
      </c>
      <c r="AM2">
        <v>0</v>
      </c>
      <c r="AN2">
        <v>0</v>
      </c>
      <c r="AO2">
        <v>0</v>
      </c>
    </row>
    <row r="3" spans="1:41" ht="44.25" thickBot="1">
      <c r="A3" s="22" t="s">
        <v>204</v>
      </c>
      <c r="B3" s="48"/>
      <c r="C3" s="23" t="s">
        <v>47</v>
      </c>
      <c r="D3" s="23"/>
      <c r="E3" s="23" t="s">
        <v>165</v>
      </c>
      <c r="I3" s="19">
        <v>2</v>
      </c>
      <c r="J3" t="str" cm="1">
        <f t="array" ref="J3:AO3">IFERROR(TRANSPOSE(INDEX($A$1:$E$32,,MATCH(DEG!L3,$A$1:$E$1,0))),"")</f>
        <v>FIERISTICA</v>
      </c>
      <c r="K3" t="str">
        <v>SELEZIONARE VOCE DI SPESA</v>
      </c>
      <c r="L3" t="str">
        <v>Quota di partecipazione eventi in loco</v>
      </c>
      <c r="M3" t="str">
        <v>Produzione e personalizzazione gadget: berretti</v>
      </c>
      <c r="N3" t="str">
        <v>Produzione e personalizzazione gadget: bicchieri serigrafati</v>
      </c>
      <c r="O3" t="str">
        <v>Produzione e personalizzazione gadget: borse piccole</v>
      </c>
      <c r="P3" t="str">
        <v>Produzione e personalizzazione gadget: box e scatole (in cartone e in legno)</v>
      </c>
      <c r="Q3" t="str">
        <v>Produzione e personalizzazione gadget: cartoline</v>
      </c>
      <c r="R3" t="str">
        <v>Produzione e personalizzazione gadget: cavatappi</v>
      </c>
      <c r="S3" t="str">
        <v>Produzione e personalizzazione gadget: drop stop</v>
      </c>
      <c r="T3" t="str">
        <v>Produzione e personalizzazione gadget: espositori</v>
      </c>
      <c r="U3" t="str">
        <v>Produzione e personalizzazione gadget: folder</v>
      </c>
      <c r="V3" t="str">
        <v>Produzione e personalizzazione gadget: grembiuli</v>
      </c>
      <c r="W3" t="str">
        <v>Produzione e personalizzazione gadget: ice buckets</v>
      </c>
      <c r="X3" t="str">
        <v>Produzione e personalizzazione gadget: libri</v>
      </c>
      <c r="Y3" t="str">
        <v>Produzione e personalizzazione gadget: magliette</v>
      </c>
      <c r="Z3" t="str">
        <v>Produzione e personalizzazione gadget: sottobicchieri</v>
      </c>
      <c r="AA3" t="str">
        <v>Produzione e personalizzazione gadget: tappi salvavino</v>
      </c>
      <c r="AB3" t="str">
        <v>Produzione roll up</v>
      </c>
      <c r="AC3">
        <v>0</v>
      </c>
      <c r="AD3">
        <v>0</v>
      </c>
      <c r="AE3">
        <v>0</v>
      </c>
      <c r="AF3">
        <v>0</v>
      </c>
      <c r="AG3">
        <v>0</v>
      </c>
      <c r="AH3">
        <v>0</v>
      </c>
      <c r="AI3">
        <v>0</v>
      </c>
      <c r="AJ3">
        <v>0</v>
      </c>
      <c r="AK3">
        <v>0</v>
      </c>
      <c r="AL3">
        <v>0</v>
      </c>
      <c r="AM3">
        <v>0</v>
      </c>
      <c r="AN3">
        <v>0</v>
      </c>
      <c r="AO3">
        <v>0</v>
      </c>
    </row>
    <row r="4" spans="1:41" ht="45.75" thickBot="1">
      <c r="A4" s="24" t="s">
        <v>205</v>
      </c>
      <c r="B4" s="49"/>
      <c r="C4" s="25" t="s">
        <v>94</v>
      </c>
      <c r="D4" s="25"/>
      <c r="E4" s="25" t="s">
        <v>98</v>
      </c>
      <c r="I4" s="19">
        <v>3</v>
      </c>
      <c r="J4" t="str" cm="1">
        <f t="array" ref="J4:AO4">IFERROR(TRANSPOSE(INDEX($A$1:$E$32,,MATCH(DEG!L4,$A$1:$E$1,0))),"")</f>
        <v>DIGITALE</v>
      </c>
      <c r="K4" t="str">
        <v>SELEZIONARE VOCE DI SPESA</v>
      </c>
      <c r="L4" t="str">
        <v>Pubblicità sui social media</v>
      </c>
      <c r="M4" t="str">
        <v>Produzione video</v>
      </c>
      <c r="N4" t="str">
        <v>Redazione e diffusione di comunicati stampa</v>
      </c>
      <c r="O4" t="str">
        <v>Pubblicità a mezzo stampa</v>
      </c>
      <c r="P4" t="str">
        <v>Spese di organizzazione videodegustazione/evento online</v>
      </c>
      <c r="Q4">
        <v>0</v>
      </c>
      <c r="R4">
        <v>0</v>
      </c>
      <c r="S4">
        <v>0</v>
      </c>
      <c r="T4">
        <v>0</v>
      </c>
      <c r="U4">
        <v>0</v>
      </c>
      <c r="V4">
        <v>0</v>
      </c>
      <c r="W4">
        <v>0</v>
      </c>
      <c r="X4">
        <v>0</v>
      </c>
      <c r="Y4">
        <v>0</v>
      </c>
      <c r="Z4">
        <v>0</v>
      </c>
      <c r="AA4">
        <v>0</v>
      </c>
      <c r="AB4">
        <v>0</v>
      </c>
      <c r="AC4">
        <v>0</v>
      </c>
      <c r="AD4">
        <v>0</v>
      </c>
      <c r="AE4">
        <v>0</v>
      </c>
      <c r="AF4">
        <v>0</v>
      </c>
      <c r="AG4">
        <v>0</v>
      </c>
      <c r="AH4">
        <v>0</v>
      </c>
      <c r="AI4">
        <v>0</v>
      </c>
      <c r="AJ4">
        <v>0</v>
      </c>
      <c r="AK4">
        <v>0</v>
      </c>
      <c r="AL4">
        <v>0</v>
      </c>
      <c r="AM4">
        <v>0</v>
      </c>
      <c r="AN4">
        <v>0</v>
      </c>
      <c r="AO4">
        <v>0</v>
      </c>
    </row>
    <row r="5" spans="1:41" ht="45.75" thickBot="1">
      <c r="A5" s="24" t="s">
        <v>206</v>
      </c>
      <c r="B5" s="49"/>
      <c r="C5" s="25" t="s">
        <v>82</v>
      </c>
      <c r="D5" s="25"/>
      <c r="E5" s="25" t="s">
        <v>95</v>
      </c>
      <c r="I5" s="19">
        <v>4</v>
      </c>
      <c r="J5" t="str" cm="1">
        <f t="array" ref="J5:AO5">IFERROR(TRANSPOSE(INDEX($A$1:$E$32,,MATCH(DEG!L5,$A$1:$E$1,0))),"")</f>
        <v>FIERISTICA</v>
      </c>
      <c r="K5" t="str">
        <v>SELEZIONARE VOCE DI SPESA</v>
      </c>
      <c r="L5" t="str">
        <v>Quota di partecipazione eventi in loco</v>
      </c>
      <c r="M5" t="str">
        <v>Produzione e personalizzazione gadget: berretti</v>
      </c>
      <c r="N5" t="str">
        <v>Produzione e personalizzazione gadget: bicchieri serigrafati</v>
      </c>
      <c r="O5" t="str">
        <v>Produzione e personalizzazione gadget: borse piccole</v>
      </c>
      <c r="P5" t="str">
        <v>Produzione e personalizzazione gadget: box e scatole (in cartone e in legno)</v>
      </c>
      <c r="Q5" t="str">
        <v>Produzione e personalizzazione gadget: cartoline</v>
      </c>
      <c r="R5" t="str">
        <v>Produzione e personalizzazione gadget: cavatappi</v>
      </c>
      <c r="S5" t="str">
        <v>Produzione e personalizzazione gadget: drop stop</v>
      </c>
      <c r="T5" t="str">
        <v>Produzione e personalizzazione gadget: espositori</v>
      </c>
      <c r="U5" t="str">
        <v>Produzione e personalizzazione gadget: folder</v>
      </c>
      <c r="V5" t="str">
        <v>Produzione e personalizzazione gadget: grembiuli</v>
      </c>
      <c r="W5" t="str">
        <v>Produzione e personalizzazione gadget: ice buckets</v>
      </c>
      <c r="X5" t="str">
        <v>Produzione e personalizzazione gadget: libri</v>
      </c>
      <c r="Y5" t="str">
        <v>Produzione e personalizzazione gadget: magliette</v>
      </c>
      <c r="Z5" t="str">
        <v>Produzione e personalizzazione gadget: sottobicchieri</v>
      </c>
      <c r="AA5" t="str">
        <v>Produzione e personalizzazione gadget: tappi salvavino</v>
      </c>
      <c r="AB5" t="str">
        <v>Produzione roll up</v>
      </c>
      <c r="AC5">
        <v>0</v>
      </c>
      <c r="AD5">
        <v>0</v>
      </c>
      <c r="AE5">
        <v>0</v>
      </c>
      <c r="AF5">
        <v>0</v>
      </c>
      <c r="AG5">
        <v>0</v>
      </c>
      <c r="AH5">
        <v>0</v>
      </c>
      <c r="AI5">
        <v>0</v>
      </c>
      <c r="AJ5">
        <v>0</v>
      </c>
      <c r="AK5">
        <v>0</v>
      </c>
      <c r="AL5">
        <v>0</v>
      </c>
      <c r="AM5">
        <v>0</v>
      </c>
      <c r="AN5">
        <v>0</v>
      </c>
      <c r="AO5">
        <v>0</v>
      </c>
    </row>
    <row r="6" spans="1:41" ht="45.75" thickBot="1">
      <c r="A6" s="26" t="s">
        <v>104</v>
      </c>
      <c r="B6" s="50"/>
      <c r="C6" s="25" t="s">
        <v>83</v>
      </c>
      <c r="D6" s="25"/>
      <c r="E6" s="28" t="s">
        <v>97</v>
      </c>
      <c r="I6" s="19">
        <v>5</v>
      </c>
      <c r="J6" t="str" cm="1">
        <f t="array" ref="J6:AO6">IFERROR(TRANSPOSE(INDEX($A$1:$E$32,,MATCH(DEG!L6,$A$1:$E$1,0))),"")</f>
        <v>FIERISTICA</v>
      </c>
      <c r="K6" t="str">
        <v>SELEZIONARE VOCE DI SPESA</v>
      </c>
      <c r="L6" t="str">
        <v>Quota di partecipazione eventi in loco</v>
      </c>
      <c r="M6" t="str">
        <v>Produzione e personalizzazione gadget: berretti</v>
      </c>
      <c r="N6" t="str">
        <v>Produzione e personalizzazione gadget: bicchieri serigrafati</v>
      </c>
      <c r="O6" t="str">
        <v>Produzione e personalizzazione gadget: borse piccole</v>
      </c>
      <c r="P6" t="str">
        <v>Produzione e personalizzazione gadget: box e scatole (in cartone e in legno)</v>
      </c>
      <c r="Q6" t="str">
        <v>Produzione e personalizzazione gadget: cartoline</v>
      </c>
      <c r="R6" t="str">
        <v>Produzione e personalizzazione gadget: cavatappi</v>
      </c>
      <c r="S6" t="str">
        <v>Produzione e personalizzazione gadget: drop stop</v>
      </c>
      <c r="T6" t="str">
        <v>Produzione e personalizzazione gadget: espositori</v>
      </c>
      <c r="U6" t="str">
        <v>Produzione e personalizzazione gadget: folder</v>
      </c>
      <c r="V6" t="str">
        <v>Produzione e personalizzazione gadget: grembiuli</v>
      </c>
      <c r="W6" t="str">
        <v>Produzione e personalizzazione gadget: ice buckets</v>
      </c>
      <c r="X6" t="str">
        <v>Produzione e personalizzazione gadget: libri</v>
      </c>
      <c r="Y6" t="str">
        <v>Produzione e personalizzazione gadget: magliette</v>
      </c>
      <c r="Z6" t="str">
        <v>Produzione e personalizzazione gadget: sottobicchieri</v>
      </c>
      <c r="AA6" t="str">
        <v>Produzione e personalizzazione gadget: tappi salvavino</v>
      </c>
      <c r="AB6" t="str">
        <v>Produzione roll up</v>
      </c>
      <c r="AC6">
        <v>0</v>
      </c>
      <c r="AD6">
        <v>0</v>
      </c>
      <c r="AE6">
        <v>0</v>
      </c>
      <c r="AF6">
        <v>0</v>
      </c>
      <c r="AG6">
        <v>0</v>
      </c>
      <c r="AH6">
        <v>0</v>
      </c>
      <c r="AI6">
        <v>0</v>
      </c>
      <c r="AJ6">
        <v>0</v>
      </c>
      <c r="AK6">
        <v>0</v>
      </c>
      <c r="AL6">
        <v>0</v>
      </c>
      <c r="AM6">
        <v>0</v>
      </c>
      <c r="AN6">
        <v>0</v>
      </c>
      <c r="AO6">
        <v>0</v>
      </c>
    </row>
    <row r="7" spans="1:41" ht="60.75" thickBot="1">
      <c r="A7" s="29" t="s">
        <v>94</v>
      </c>
      <c r="B7" s="51"/>
      <c r="C7" s="25" t="s">
        <v>156</v>
      </c>
      <c r="D7" s="25"/>
      <c r="E7" s="25" t="s">
        <v>172</v>
      </c>
      <c r="I7" s="19">
        <v>6</v>
      </c>
      <c r="J7" t="str" cm="1">
        <f t="array" ref="J7:AO7">IFERROR(TRANSPOSE(INDEX($A$1:$E$32,,MATCH(DEG!L7,$A$1:$E$1,0))),"")</f>
        <v>FIERISTICA</v>
      </c>
      <c r="K7" t="str">
        <v>SELEZIONARE VOCE DI SPESA</v>
      </c>
      <c r="L7" t="str">
        <v>Quota di partecipazione eventi in loco</v>
      </c>
      <c r="M7" t="str">
        <v>Produzione e personalizzazione gadget: berretti</v>
      </c>
      <c r="N7" t="str">
        <v>Produzione e personalizzazione gadget: bicchieri serigrafati</v>
      </c>
      <c r="O7" t="str">
        <v>Produzione e personalizzazione gadget: borse piccole</v>
      </c>
      <c r="P7" t="str">
        <v>Produzione e personalizzazione gadget: box e scatole (in cartone e in legno)</v>
      </c>
      <c r="Q7" t="str">
        <v>Produzione e personalizzazione gadget: cartoline</v>
      </c>
      <c r="R7" t="str">
        <v>Produzione e personalizzazione gadget: cavatappi</v>
      </c>
      <c r="S7" t="str">
        <v>Produzione e personalizzazione gadget: drop stop</v>
      </c>
      <c r="T7" t="str">
        <v>Produzione e personalizzazione gadget: espositori</v>
      </c>
      <c r="U7" t="str">
        <v>Produzione e personalizzazione gadget: folder</v>
      </c>
      <c r="V7" t="str">
        <v>Produzione e personalizzazione gadget: grembiuli</v>
      </c>
      <c r="W7" t="str">
        <v>Produzione e personalizzazione gadget: ice buckets</v>
      </c>
      <c r="X7" t="str">
        <v>Produzione e personalizzazione gadget: libri</v>
      </c>
      <c r="Y7" t="str">
        <v>Produzione e personalizzazione gadget: magliette</v>
      </c>
      <c r="Z7" t="str">
        <v>Produzione e personalizzazione gadget: sottobicchieri</v>
      </c>
      <c r="AA7" t="str">
        <v>Produzione e personalizzazione gadget: tappi salvavino</v>
      </c>
      <c r="AB7" t="str">
        <v>Produzione roll up</v>
      </c>
      <c r="AC7">
        <v>0</v>
      </c>
      <c r="AD7">
        <v>0</v>
      </c>
      <c r="AE7">
        <v>0</v>
      </c>
      <c r="AF7">
        <v>0</v>
      </c>
      <c r="AG7">
        <v>0</v>
      </c>
      <c r="AH7">
        <v>0</v>
      </c>
      <c r="AI7">
        <v>0</v>
      </c>
      <c r="AJ7">
        <v>0</v>
      </c>
      <c r="AK7">
        <v>0</v>
      </c>
      <c r="AL7">
        <v>0</v>
      </c>
      <c r="AM7">
        <v>0</v>
      </c>
      <c r="AN7">
        <v>0</v>
      </c>
      <c r="AO7">
        <v>0</v>
      </c>
    </row>
    <row r="8" spans="1:41" ht="45.75" thickBot="1">
      <c r="A8" s="29" t="s">
        <v>82</v>
      </c>
      <c r="B8" s="51"/>
      <c r="C8" s="25" t="s">
        <v>157</v>
      </c>
      <c r="D8" s="25"/>
      <c r="E8" s="25"/>
      <c r="I8" s="19">
        <v>7</v>
      </c>
      <c r="J8" t="str" cm="1">
        <f t="array" ref="J8:AO8">IFERROR(TRANSPOSE(INDEX($A$1:$E$32,,MATCH(DEG!L8,$A$1:$E$1,0))),"")</f>
        <v>FIERISTICA</v>
      </c>
      <c r="K8" t="str">
        <v>SELEZIONARE VOCE DI SPESA</v>
      </c>
      <c r="L8" t="str">
        <v>Quota di partecipazione eventi in loco</v>
      </c>
      <c r="M8" t="str">
        <v>Produzione e personalizzazione gadget: berretti</v>
      </c>
      <c r="N8" t="str">
        <v>Produzione e personalizzazione gadget: bicchieri serigrafati</v>
      </c>
      <c r="O8" t="str">
        <v>Produzione e personalizzazione gadget: borse piccole</v>
      </c>
      <c r="P8" t="str">
        <v>Produzione e personalizzazione gadget: box e scatole (in cartone e in legno)</v>
      </c>
      <c r="Q8" t="str">
        <v>Produzione e personalizzazione gadget: cartoline</v>
      </c>
      <c r="R8" t="str">
        <v>Produzione e personalizzazione gadget: cavatappi</v>
      </c>
      <c r="S8" t="str">
        <v>Produzione e personalizzazione gadget: drop stop</v>
      </c>
      <c r="T8" t="str">
        <v>Produzione e personalizzazione gadget: espositori</v>
      </c>
      <c r="U8" t="str">
        <v>Produzione e personalizzazione gadget: folder</v>
      </c>
      <c r="V8" t="str">
        <v>Produzione e personalizzazione gadget: grembiuli</v>
      </c>
      <c r="W8" t="str">
        <v>Produzione e personalizzazione gadget: ice buckets</v>
      </c>
      <c r="X8" t="str">
        <v>Produzione e personalizzazione gadget: libri</v>
      </c>
      <c r="Y8" t="str">
        <v>Produzione e personalizzazione gadget: magliette</v>
      </c>
      <c r="Z8" t="str">
        <v>Produzione e personalizzazione gadget: sottobicchieri</v>
      </c>
      <c r="AA8" t="str">
        <v>Produzione e personalizzazione gadget: tappi salvavino</v>
      </c>
      <c r="AB8" t="str">
        <v>Produzione roll up</v>
      </c>
      <c r="AC8">
        <v>0</v>
      </c>
      <c r="AD8">
        <v>0</v>
      </c>
      <c r="AE8">
        <v>0</v>
      </c>
      <c r="AF8">
        <v>0</v>
      </c>
      <c r="AG8">
        <v>0</v>
      </c>
      <c r="AH8">
        <v>0</v>
      </c>
      <c r="AI8">
        <v>0</v>
      </c>
      <c r="AJ8">
        <v>0</v>
      </c>
      <c r="AK8">
        <v>0</v>
      </c>
      <c r="AL8">
        <v>0</v>
      </c>
      <c r="AM8">
        <v>0</v>
      </c>
      <c r="AN8">
        <v>0</v>
      </c>
      <c r="AO8">
        <v>0</v>
      </c>
    </row>
    <row r="9" spans="1:41" ht="45.75" thickBot="1">
      <c r="A9" s="29" t="s">
        <v>83</v>
      </c>
      <c r="B9" s="51"/>
      <c r="C9" s="25" t="s">
        <v>84</v>
      </c>
      <c r="D9" s="25"/>
      <c r="E9" s="25"/>
      <c r="I9" s="19">
        <v>8</v>
      </c>
      <c r="J9" t="str" cm="1">
        <f t="array" ref="J9">IFERROR(TRANSPOSE(INDEX($A$1:$E$32,,MATCH(DEG!L9,$A$1:$E$1,0))),"")</f>
        <v/>
      </c>
    </row>
    <row r="10" spans="1:41" ht="60.75" thickBot="1">
      <c r="A10" s="29" t="s">
        <v>156</v>
      </c>
      <c r="B10" s="51"/>
      <c r="C10" s="25" t="s">
        <v>85</v>
      </c>
      <c r="D10" s="25"/>
      <c r="E10" s="25"/>
      <c r="I10" s="19">
        <v>9</v>
      </c>
      <c r="J10" t="str" cm="1">
        <f t="array" ref="J10">IFERROR(TRANSPOSE(INDEX($A$1:$E$32,,MATCH(DEG!L10,$A$1:$E$1,0))),"")</f>
        <v/>
      </c>
    </row>
    <row r="11" spans="1:41" ht="45.75" thickBot="1">
      <c r="A11" s="29" t="s">
        <v>157</v>
      </c>
      <c r="B11" s="51"/>
      <c r="C11" s="25" t="s">
        <v>86</v>
      </c>
      <c r="D11" s="25"/>
      <c r="E11" s="25"/>
      <c r="I11" s="19">
        <v>10</v>
      </c>
      <c r="J11" t="str" cm="1">
        <f t="array" ref="J11">IFERROR(TRANSPOSE(INDEX($A$1:$E$32,,MATCH(DEG!L11,$A$1:$E$1,0))),"")</f>
        <v/>
      </c>
    </row>
    <row r="12" spans="1:41" ht="45.75" thickBot="1">
      <c r="A12" s="29" t="s">
        <v>84</v>
      </c>
      <c r="B12" s="51"/>
      <c r="C12" s="25" t="s">
        <v>87</v>
      </c>
      <c r="D12" s="25"/>
      <c r="E12" s="25"/>
      <c r="I12" s="19">
        <v>11</v>
      </c>
      <c r="J12" t="str" cm="1">
        <f t="array" ref="J12">IFERROR(TRANSPOSE(INDEX($A$1:$E$32,,MATCH(DEG!L12,$A$1:$E$1,0))),"")</f>
        <v/>
      </c>
    </row>
    <row r="13" spans="1:41" ht="45.75" thickBot="1">
      <c r="A13" s="29" t="s">
        <v>85</v>
      </c>
      <c r="B13" s="51"/>
      <c r="C13" s="25" t="s">
        <v>88</v>
      </c>
      <c r="D13" s="25"/>
      <c r="E13" s="25"/>
      <c r="I13" s="19">
        <v>12</v>
      </c>
      <c r="J13" t="str" cm="1">
        <f t="array" ref="J13">IFERROR(TRANSPOSE(INDEX($A$1:$E$32,,MATCH(DEG!L13,$A$1:$E$1,0))),"")</f>
        <v/>
      </c>
    </row>
    <row r="14" spans="1:41" ht="45.75" thickBot="1">
      <c r="A14" s="29" t="s">
        <v>86</v>
      </c>
      <c r="B14" s="51"/>
      <c r="C14" s="25" t="s">
        <v>89</v>
      </c>
      <c r="D14" s="25"/>
      <c r="E14" s="25"/>
      <c r="I14" s="19">
        <v>13</v>
      </c>
      <c r="J14" t="str" cm="1">
        <f t="array" ref="J14">IFERROR(TRANSPOSE(INDEX($A$1:$E$32,,MATCH(DEG!L14,$A$1:$E$1,0))),"")</f>
        <v/>
      </c>
    </row>
    <row r="15" spans="1:41" ht="45.75" thickBot="1">
      <c r="A15" s="29" t="s">
        <v>87</v>
      </c>
      <c r="B15" s="51"/>
      <c r="C15" s="25" t="s">
        <v>158</v>
      </c>
      <c r="D15" s="25"/>
      <c r="E15" s="25"/>
      <c r="I15" s="19">
        <v>14</v>
      </c>
      <c r="J15" t="str" cm="1">
        <f t="array" ref="J15">IFERROR(TRANSPOSE(INDEX($A$1:$E$32,,MATCH(DEG!L15,$A$1:$E$1,0))),"")</f>
        <v/>
      </c>
    </row>
    <row r="16" spans="1:41" ht="45.75" thickBot="1">
      <c r="A16" s="29" t="s">
        <v>88</v>
      </c>
      <c r="B16" s="51"/>
      <c r="C16" s="25" t="s">
        <v>90</v>
      </c>
      <c r="D16" s="25"/>
      <c r="E16" s="25"/>
      <c r="I16" s="19">
        <v>15</v>
      </c>
      <c r="J16" t="str" cm="1">
        <f t="array" ref="J16">IFERROR(TRANSPOSE(INDEX($A$1:$E$32,,MATCH(DEG!L16,$A$1:$E$1,0))),"")</f>
        <v/>
      </c>
    </row>
    <row r="17" spans="1:10" ht="45.75" thickBot="1">
      <c r="A17" s="29" t="s">
        <v>89</v>
      </c>
      <c r="B17" s="51"/>
      <c r="C17" s="25" t="s">
        <v>91</v>
      </c>
      <c r="D17" s="25"/>
      <c r="E17" s="25"/>
      <c r="I17" s="19">
        <v>16</v>
      </c>
      <c r="J17" t="str" cm="1">
        <f t="array" ref="J17">IFERROR(TRANSPOSE(INDEX($A$1:$E$32,,MATCH(DEG!L17,$A$1:$E$1,0))),"")</f>
        <v/>
      </c>
    </row>
    <row r="18" spans="1:10" ht="45.75" thickBot="1">
      <c r="A18" s="29" t="s">
        <v>158</v>
      </c>
      <c r="B18" s="51"/>
      <c r="C18" s="25" t="s">
        <v>92</v>
      </c>
      <c r="D18" s="25"/>
      <c r="E18" s="25"/>
      <c r="I18" s="19">
        <v>17</v>
      </c>
      <c r="J18" t="str" cm="1">
        <f t="array" ref="J18">IFERROR(TRANSPOSE(INDEX($A$1:$E$32,,MATCH(DEG!L18,$A$1:$E$1,0))),"")</f>
        <v/>
      </c>
    </row>
    <row r="19" spans="1:10" ht="45.75" thickBot="1">
      <c r="A19" s="29" t="s">
        <v>90</v>
      </c>
      <c r="B19" s="51"/>
      <c r="C19" s="25" t="s">
        <v>93</v>
      </c>
      <c r="D19" s="25"/>
      <c r="E19" s="25"/>
      <c r="I19" s="19">
        <v>18</v>
      </c>
      <c r="J19" t="str" cm="1">
        <f t="array" ref="J19">IFERROR(TRANSPOSE(INDEX($A$1:$E$32,,MATCH(DEG!L19,$A$1:$E$1,0))),"")</f>
        <v/>
      </c>
    </row>
    <row r="20" spans="1:10" ht="45.75" thickBot="1">
      <c r="A20" s="29" t="s">
        <v>91</v>
      </c>
      <c r="B20" s="51"/>
      <c r="C20" s="25"/>
      <c r="D20" s="25"/>
      <c r="E20" s="25"/>
      <c r="I20" s="19">
        <v>19</v>
      </c>
      <c r="J20" t="str" cm="1">
        <f t="array" ref="J20">IFERROR(TRANSPOSE(INDEX($A$1:$E$32,,MATCH(DEG!L20,$A$1:$E$1,0))),"")</f>
        <v/>
      </c>
    </row>
    <row r="21" spans="1:10" ht="45.75" thickBot="1">
      <c r="A21" s="29" t="s">
        <v>92</v>
      </c>
      <c r="B21" s="51"/>
      <c r="C21" s="25"/>
      <c r="D21" s="25"/>
      <c r="E21" s="25"/>
      <c r="I21" s="19">
        <v>20</v>
      </c>
      <c r="J21" t="str" cm="1">
        <f t="array" ref="J21">IFERROR(TRANSPOSE(INDEX($A$1:$E$32,,MATCH(DEG!L21,$A$1:$E$1,0))),"")</f>
        <v/>
      </c>
    </row>
    <row r="22" spans="1:10" ht="15.75" thickBot="1">
      <c r="A22" s="29" t="s">
        <v>93</v>
      </c>
      <c r="B22" s="51"/>
      <c r="C22" s="25"/>
      <c r="D22" s="25"/>
      <c r="E22" s="25"/>
      <c r="I22" s="19">
        <v>21</v>
      </c>
      <c r="J22" t="str" cm="1">
        <f t="array" ref="J22">IFERROR(TRANSPOSE(INDEX($A$1:$E$32,,MATCH(DEG!L22,$A$1:$E$1,0))),"")</f>
        <v/>
      </c>
    </row>
    <row r="23" spans="1:10" ht="15.75" thickBot="1">
      <c r="A23" s="29"/>
      <c r="B23" s="51"/>
      <c r="C23" s="25"/>
      <c r="D23" s="25"/>
      <c r="E23" s="25"/>
      <c r="I23" s="19">
        <v>22</v>
      </c>
      <c r="J23" t="str" cm="1">
        <f t="array" ref="J23">IFERROR(TRANSPOSE(INDEX($A$1:$E$32,,MATCH(DEG!L23,$A$1:$E$1,0))),"")</f>
        <v/>
      </c>
    </row>
    <row r="24" spans="1:10" ht="15.75" thickBot="1">
      <c r="A24" s="29"/>
      <c r="B24" s="51"/>
      <c r="C24" s="25"/>
      <c r="D24" s="25"/>
      <c r="E24" s="25"/>
      <c r="I24" s="19">
        <v>23</v>
      </c>
      <c r="J24" t="str" cm="1">
        <f t="array" ref="J24">IFERROR(TRANSPOSE(INDEX($A$1:$E$32,,MATCH(DEG!L24,$A$1:$E$1,0))),"")</f>
        <v/>
      </c>
    </row>
    <row r="25" spans="1:10" ht="15.75" thickBot="1">
      <c r="A25" s="29"/>
      <c r="B25" s="51"/>
      <c r="C25" s="25"/>
      <c r="D25" s="25"/>
      <c r="E25" s="25"/>
      <c r="I25" s="19">
        <v>24</v>
      </c>
      <c r="J25" t="str" cm="1">
        <f t="array" ref="J25">IFERROR(TRANSPOSE(INDEX($A$1:$E$32,,MATCH(DEG!L25,$A$1:$E$1,0))),"")</f>
        <v/>
      </c>
    </row>
    <row r="26" spans="1:10" ht="15.75" thickBot="1">
      <c r="I26" s="19">
        <v>25</v>
      </c>
      <c r="J26" t="str" cm="1">
        <f t="array" ref="J26">IFERROR(TRANSPOSE(INDEX($A$1:$E$32,,MATCH(DEG!L26,$A$1:$E$1,0))),"")</f>
        <v/>
      </c>
    </row>
    <row r="27" spans="1:10" ht="15.75" thickBot="1">
      <c r="I27" s="19">
        <v>26</v>
      </c>
      <c r="J27" t="str" cm="1">
        <f t="array" ref="J27">IFERROR(TRANSPOSE(INDEX($A$1:$E$32,,MATCH(DEG!L27,$A$1:$E$1,0))),"")</f>
        <v/>
      </c>
    </row>
    <row r="28" spans="1:10" ht="15.75" thickBot="1">
      <c r="I28" s="19">
        <v>27</v>
      </c>
      <c r="J28" t="str" cm="1">
        <f t="array" ref="J28">IFERROR(TRANSPOSE(INDEX($A$1:$E$32,,MATCH(DEG!L28,$A$1:$E$1,0))),"")</f>
        <v/>
      </c>
    </row>
    <row r="29" spans="1:10" ht="15.75" thickBot="1">
      <c r="I29" s="19">
        <v>28</v>
      </c>
      <c r="J29" t="str" cm="1">
        <f t="array" ref="J29">IFERROR(TRANSPOSE(INDEX($A$1:$E$32,,MATCH(DEG!L29,$A$1:$E$1,0))),"")</f>
        <v/>
      </c>
    </row>
    <row r="30" spans="1:10" ht="15.75" thickBot="1">
      <c r="I30" s="19">
        <v>29</v>
      </c>
      <c r="J30" t="str" cm="1">
        <f t="array" ref="J30">IFERROR(TRANSPOSE(INDEX($A$1:$E$32,,MATCH(DEG!L30,$A$1:$E$1,0))),"")</f>
        <v/>
      </c>
    </row>
    <row r="31" spans="1:10" ht="15.75" thickBot="1">
      <c r="I31" s="19">
        <v>30</v>
      </c>
      <c r="J31" t="str" cm="1">
        <f t="array" ref="J31">IFERROR(TRANSPOSE(INDEX($A$1:$E$32,,MATCH(DEG!L31,$A$1:$E$1,0))),"")</f>
        <v/>
      </c>
    </row>
    <row r="32" spans="1:10" ht="15.75" thickBot="1">
      <c r="I32" s="19">
        <v>31</v>
      </c>
      <c r="J32" t="str" cm="1">
        <f t="array" ref="J32">IFERROR(TRANSPOSE(INDEX($A$1:$E$32,,MATCH(DEG!L32,$A$1:$E$1,0))),"")</f>
        <v/>
      </c>
    </row>
    <row r="33" spans="9:10" ht="15.75" thickBot="1">
      <c r="I33" s="19">
        <v>32</v>
      </c>
      <c r="J33" t="str" cm="1">
        <f t="array" ref="J33">IFERROR(TRANSPOSE(INDEX($A$1:$E$32,,MATCH(DEG!L33,$A$1:$E$1,0))),"")</f>
        <v/>
      </c>
    </row>
    <row r="34" spans="9:10" ht="15.75" thickBot="1">
      <c r="I34" s="19">
        <v>33</v>
      </c>
      <c r="J34" t="str" cm="1">
        <f t="array" ref="J34">IFERROR(TRANSPOSE(INDEX($A$1:$E$32,,MATCH(DEG!L34,$A$1:$E$1,0))),"")</f>
        <v/>
      </c>
    </row>
    <row r="35" spans="9:10" ht="15.75" thickBot="1">
      <c r="I35" s="19">
        <v>34</v>
      </c>
      <c r="J35" t="str" cm="1">
        <f t="array" ref="J35">IFERROR(TRANSPOSE(INDEX($A$1:$E$32,,MATCH(DEG!L35,$A$1:$E$1,0))),"")</f>
        <v/>
      </c>
    </row>
    <row r="36" spans="9:10" ht="15.75" thickBot="1">
      <c r="I36" s="19">
        <v>35</v>
      </c>
      <c r="J36" t="str" cm="1">
        <f t="array" ref="J36">IFERROR(TRANSPOSE(INDEX($A$1:$E$32,,MATCH(DEG!L36,$A$1:$E$1,0))),"")</f>
        <v/>
      </c>
    </row>
    <row r="37" spans="9:10" ht="15.75" thickBot="1">
      <c r="I37" s="19">
        <v>36</v>
      </c>
      <c r="J37" t="str" cm="1">
        <f t="array" ref="J37">IFERROR(TRANSPOSE(INDEX($A$1:$E$32,,MATCH(DEG!L37,$A$1:$E$1,0))),"")</f>
        <v/>
      </c>
    </row>
    <row r="38" spans="9:10" ht="15.75" thickBot="1">
      <c r="I38" s="19">
        <v>37</v>
      </c>
      <c r="J38" t="str" cm="1">
        <f t="array" ref="J38">IFERROR(TRANSPOSE(INDEX($A$1:$E$32,,MATCH(DEG!L38,$A$1:$E$1,0))),"")</f>
        <v/>
      </c>
    </row>
    <row r="39" spans="9:10" ht="15.75" thickBot="1">
      <c r="I39" s="19">
        <v>38</v>
      </c>
      <c r="J39" t="str" cm="1">
        <f t="array" ref="J39">IFERROR(TRANSPOSE(INDEX($A$1:$E$32,,MATCH(DEG!L39,$A$1:$E$1,0))),"")</f>
        <v/>
      </c>
    </row>
    <row r="40" spans="9:10" ht="15.75" thickBot="1">
      <c r="I40" s="19">
        <v>39</v>
      </c>
      <c r="J40" t="str" cm="1">
        <f t="array" ref="J40">IFERROR(TRANSPOSE(INDEX($A$1:$E$32,,MATCH(DEG!L40,$A$1:$E$1,0))),"")</f>
        <v/>
      </c>
    </row>
    <row r="41" spans="9:10" ht="15.75" thickBot="1">
      <c r="I41" s="19">
        <v>40</v>
      </c>
      <c r="J41" t="str" cm="1">
        <f t="array" ref="J41">IFERROR(TRANSPOSE(INDEX($A$1:$E$32,,MATCH(DEG!L41,$A$1:$E$1,0))),"")</f>
        <v/>
      </c>
    </row>
    <row r="42" spans="9:10" ht="15.75" thickBot="1">
      <c r="I42" s="19">
        <v>41</v>
      </c>
      <c r="J42" t="str" cm="1">
        <f t="array" ref="J42">IFERROR(TRANSPOSE(INDEX($A$1:$E$32,,MATCH(DEG!L42,$A$1:$E$1,0))),"")</f>
        <v/>
      </c>
    </row>
    <row r="43" spans="9:10" ht="15.75" thickBot="1">
      <c r="I43" s="19">
        <v>42</v>
      </c>
      <c r="J43" t="str" cm="1">
        <f t="array" ref="J43">IFERROR(TRANSPOSE(INDEX($A$1:$E$32,,MATCH(DEG!L43,$A$1:$E$1,0))),"")</f>
        <v/>
      </c>
    </row>
    <row r="44" spans="9:10" ht="15.75" thickBot="1">
      <c r="I44" s="19">
        <v>43</v>
      </c>
      <c r="J44" t="str" cm="1">
        <f t="array" ref="J44">IFERROR(TRANSPOSE(INDEX($A$1:$E$32,,MATCH(DEG!L44,$A$1:$E$1,0))),"")</f>
        <v/>
      </c>
    </row>
    <row r="45" spans="9:10" ht="15.75" thickBot="1">
      <c r="I45" s="19">
        <v>44</v>
      </c>
      <c r="J45" t="str" cm="1">
        <f t="array" ref="J45">IFERROR(TRANSPOSE(INDEX($A$1:$E$32,,MATCH(DEG!L45,$A$1:$E$1,0))),"")</f>
        <v/>
      </c>
    </row>
    <row r="46" spans="9:10" ht="15.75" thickBot="1">
      <c r="I46" s="19">
        <v>45</v>
      </c>
      <c r="J46" t="str" cm="1">
        <f t="array" ref="J46">IFERROR(TRANSPOSE(INDEX($A$1:$E$32,,MATCH(DEG!L46,$A$1:$E$1,0))),"")</f>
        <v/>
      </c>
    </row>
    <row r="47" spans="9:10" ht="15.75" thickBot="1">
      <c r="I47" s="19">
        <v>46</v>
      </c>
      <c r="J47" t="str" cm="1">
        <f t="array" ref="J47">IFERROR(TRANSPOSE(INDEX($A$1:$E$32,,MATCH(DEG!L47,$A$1:$E$1,0))),"")</f>
        <v/>
      </c>
    </row>
    <row r="48" spans="9:10" ht="15.75" thickBot="1">
      <c r="I48" s="19">
        <v>47</v>
      </c>
      <c r="J48" t="str" cm="1">
        <f t="array" ref="J48">IFERROR(TRANSPOSE(INDEX($A$1:$E$32,,MATCH(DEG!L48,$A$1:$E$1,0))),"")</f>
        <v/>
      </c>
    </row>
    <row r="49" spans="9:10" ht="15.75" thickBot="1">
      <c r="I49" s="19">
        <v>48</v>
      </c>
      <c r="J49" t="str" cm="1">
        <f t="array" ref="J49">IFERROR(TRANSPOSE(INDEX($A$1:$E$32,,MATCH(DEG!L49,$A$1:$E$1,0))),"")</f>
        <v/>
      </c>
    </row>
    <row r="50" spans="9:10" ht="15.75" thickBot="1">
      <c r="I50" s="19">
        <v>49</v>
      </c>
      <c r="J50" t="str" cm="1">
        <f t="array" ref="J50">IFERROR(TRANSPOSE(INDEX($A$1:$E$32,,MATCH(DEG!L50,$A$1:$E$1,0))),"")</f>
        <v/>
      </c>
    </row>
    <row r="51" spans="9:10" ht="15.75" thickBot="1">
      <c r="I51" s="19">
        <v>50</v>
      </c>
      <c r="J51" t="str" cm="1">
        <f t="array" ref="J51">IFERROR(TRANSPOSE(INDEX($A$1:$E$32,,MATCH(DEG!L51,$A$1:$E$1,0))),"")</f>
        <v/>
      </c>
    </row>
    <row r="52" spans="9:10" ht="15.75" thickBot="1">
      <c r="I52" s="19">
        <v>51</v>
      </c>
      <c r="J52" t="str" cm="1">
        <f t="array" ref="J52">IFERROR(TRANSPOSE(INDEX($A$1:$E$32,,MATCH(DEG!L52,$A$1:$E$1,0))),"")</f>
        <v/>
      </c>
    </row>
    <row r="53" spans="9:10" ht="15.75" thickBot="1">
      <c r="I53" s="19">
        <v>52</v>
      </c>
      <c r="J53" t="str" cm="1">
        <f t="array" ref="J53">IFERROR(TRANSPOSE(INDEX($A$1:$E$32,,MATCH(DEG!L53,$A$1:$E$1,0))),"")</f>
        <v/>
      </c>
    </row>
    <row r="54" spans="9:10" ht="15.75" thickBot="1">
      <c r="I54" s="19">
        <v>53</v>
      </c>
      <c r="J54" t="str" cm="1">
        <f t="array" ref="J54">IFERROR(TRANSPOSE(INDEX($A$1:$E$32,,MATCH(DEG!L54,$A$1:$E$1,0))),"")</f>
        <v/>
      </c>
    </row>
    <row r="55" spans="9:10" ht="15.75" thickBot="1">
      <c r="I55" s="19">
        <v>54</v>
      </c>
      <c r="J55" t="str" cm="1">
        <f t="array" ref="J55">IFERROR(TRANSPOSE(INDEX($A$1:$E$32,,MATCH(DEG!L55,$A$1:$E$1,0))),"")</f>
        <v/>
      </c>
    </row>
    <row r="56" spans="9:10" ht="15.75" thickBot="1">
      <c r="I56" s="19">
        <v>55</v>
      </c>
      <c r="J56" t="str" cm="1">
        <f t="array" ref="J56">IFERROR(TRANSPOSE(INDEX($A$1:$E$32,,MATCH(DEG!L56,$A$1:$E$1,0))),"")</f>
        <v/>
      </c>
    </row>
    <row r="57" spans="9:10" ht="15.75" thickBot="1">
      <c r="I57" s="19">
        <v>56</v>
      </c>
      <c r="J57" t="str" cm="1">
        <f t="array" ref="J57">IFERROR(TRANSPOSE(INDEX($A$1:$E$32,,MATCH(DEG!L57,$A$1:$E$1,0))),"")</f>
        <v/>
      </c>
    </row>
    <row r="58" spans="9:10" ht="15.75" thickBot="1">
      <c r="I58" s="19">
        <v>57</v>
      </c>
      <c r="J58" t="str" cm="1">
        <f t="array" ref="J58">IFERROR(TRANSPOSE(INDEX($A$1:$E$32,,MATCH(DEG!L58,$A$1:$E$1,0))),"")</f>
        <v/>
      </c>
    </row>
    <row r="59" spans="9:10" ht="15.75" thickBot="1">
      <c r="I59" s="19">
        <v>58</v>
      </c>
      <c r="J59" t="str" cm="1">
        <f t="array" ref="J59">IFERROR(TRANSPOSE(INDEX($A$1:$E$32,,MATCH(DEG!L59,$A$1:$E$1,0))),"")</f>
        <v/>
      </c>
    </row>
    <row r="60" spans="9:10" ht="15.75" thickBot="1">
      <c r="I60" s="19">
        <v>59</v>
      </c>
      <c r="J60" t="str" cm="1">
        <f t="array" ref="J60">IFERROR(TRANSPOSE(INDEX($A$1:$E$32,,MATCH(DEG!L60,$A$1:$E$1,0))),"")</f>
        <v/>
      </c>
    </row>
    <row r="61" spans="9:10" ht="15.75" thickBot="1">
      <c r="I61" s="19">
        <v>60</v>
      </c>
      <c r="J61" t="str" cm="1">
        <f t="array" ref="J61">IFERROR(TRANSPOSE(INDEX($A$1:$E$32,,MATCH(DEG!L61,$A$1:$E$1,0))),"")</f>
        <v/>
      </c>
    </row>
    <row r="62" spans="9:10" ht="15.75" thickBot="1">
      <c r="I62" s="19">
        <v>61</v>
      </c>
      <c r="J62" t="str" cm="1">
        <f t="array" ref="J62">IFERROR(TRANSPOSE(INDEX($A$1:$E$32,,MATCH(DEG!L62,$A$1:$E$1,0))),"")</f>
        <v/>
      </c>
    </row>
    <row r="63" spans="9:10" ht="15.75" thickBot="1">
      <c r="I63" s="19">
        <v>62</v>
      </c>
      <c r="J63" t="str" cm="1">
        <f t="array" ref="J63">IFERROR(TRANSPOSE(INDEX($A$1:$E$32,,MATCH(DEG!L63,$A$1:$E$1,0))),"")</f>
        <v/>
      </c>
    </row>
    <row r="64" spans="9:10" ht="15.75" thickBot="1">
      <c r="I64" s="19">
        <v>63</v>
      </c>
      <c r="J64" t="str" cm="1">
        <f t="array" ref="J64">IFERROR(TRANSPOSE(INDEX($A$1:$E$32,,MATCH(DEG!L64,$A$1:$E$1,0))),"")</f>
        <v/>
      </c>
    </row>
    <row r="65" spans="9:10" ht="15.75" thickBot="1">
      <c r="I65" s="19">
        <v>64</v>
      </c>
      <c r="J65" t="str" cm="1">
        <f t="array" ref="J65">IFERROR(TRANSPOSE(INDEX($A$1:$E$32,,MATCH(DEG!L65,$A$1:$E$1,0))),"")</f>
        <v/>
      </c>
    </row>
    <row r="66" spans="9:10" ht="15.75" thickBot="1">
      <c r="I66" s="19">
        <v>65</v>
      </c>
      <c r="J66" t="str" cm="1">
        <f t="array" ref="J66">IFERROR(TRANSPOSE(INDEX($A$1:$E$32,,MATCH(DEG!L66,$A$1:$E$1,0))),"")</f>
        <v/>
      </c>
    </row>
    <row r="67" spans="9:10" ht="15.75" thickBot="1">
      <c r="I67" s="19">
        <v>66</v>
      </c>
      <c r="J67" t="str" cm="1">
        <f t="array" ref="J67">IFERROR(TRANSPOSE(INDEX($A$1:$E$32,,MATCH(DEG!L67,$A$1:$E$1,0))),"")</f>
        <v/>
      </c>
    </row>
    <row r="68" spans="9:10" ht="15.75" thickBot="1">
      <c r="I68" s="19">
        <v>67</v>
      </c>
      <c r="J68" t="str" cm="1">
        <f t="array" ref="J68">IFERROR(TRANSPOSE(INDEX($A$1:$E$32,,MATCH(DEG!L68,$A$1:$E$1,0))),"")</f>
        <v/>
      </c>
    </row>
    <row r="69" spans="9:10" ht="15.75" thickBot="1">
      <c r="I69" s="19">
        <v>68</v>
      </c>
      <c r="J69" t="str" cm="1">
        <f t="array" ref="J69">IFERROR(TRANSPOSE(INDEX($A$1:$E$32,,MATCH(DEG!L69,$A$1:$E$1,0))),"")</f>
        <v/>
      </c>
    </row>
    <row r="70" spans="9:10" ht="15.75" thickBot="1">
      <c r="I70" s="19">
        <v>69</v>
      </c>
      <c r="J70" t="str" cm="1">
        <f t="array" ref="J70">IFERROR(TRANSPOSE(INDEX($A$1:$E$32,,MATCH(DEG!L70,$A$1:$E$1,0))),"")</f>
        <v/>
      </c>
    </row>
    <row r="71" spans="9:10" ht="15.75" thickBot="1">
      <c r="I71" s="19">
        <v>70</v>
      </c>
      <c r="J71" t="str" cm="1">
        <f t="array" ref="J71">IFERROR(TRANSPOSE(INDEX($A$1:$E$32,,MATCH(DEG!L71,$A$1:$E$1,0))),"")</f>
        <v/>
      </c>
    </row>
    <row r="72" spans="9:10" ht="15.75" thickBot="1">
      <c r="I72" s="19">
        <v>71</v>
      </c>
      <c r="J72" t="str" cm="1">
        <f t="array" ref="J72">IFERROR(TRANSPOSE(INDEX($A$1:$E$32,,MATCH(DEG!L72,$A$1:$E$1,0))),"")</f>
        <v/>
      </c>
    </row>
    <row r="73" spans="9:10" ht="15.75" thickBot="1">
      <c r="I73" s="19">
        <v>72</v>
      </c>
      <c r="J73" t="str" cm="1">
        <f t="array" ref="J73">IFERROR(TRANSPOSE(INDEX($A$1:$E$32,,MATCH(DEG!L73,$A$1:$E$1,0))),"")</f>
        <v/>
      </c>
    </row>
    <row r="74" spans="9:10" ht="15.75" thickBot="1">
      <c r="I74" s="19">
        <v>73</v>
      </c>
      <c r="J74" t="str" cm="1">
        <f t="array" ref="J74">IFERROR(TRANSPOSE(INDEX($A$1:$E$32,,MATCH(DEG!L74,$A$1:$E$1,0))),"")</f>
        <v/>
      </c>
    </row>
    <row r="75" spans="9:10" ht="15.75" thickBot="1">
      <c r="I75" s="19">
        <v>74</v>
      </c>
      <c r="J75" t="str" cm="1">
        <f t="array" ref="J75">IFERROR(TRANSPOSE(INDEX($A$1:$E$32,,MATCH(DEG!L75,$A$1:$E$1,0))),"")</f>
        <v/>
      </c>
    </row>
    <row r="76" spans="9:10" ht="15.75" thickBot="1">
      <c r="I76" s="19">
        <v>75</v>
      </c>
      <c r="J76" t="str" cm="1">
        <f t="array" ref="J76">IFERROR(TRANSPOSE(INDEX($A$1:$E$32,,MATCH(DEG!L76,$A$1:$E$1,0))),"")</f>
        <v/>
      </c>
    </row>
    <row r="77" spans="9:10" ht="15.75" thickBot="1">
      <c r="I77" s="19">
        <v>76</v>
      </c>
      <c r="J77" t="str" cm="1">
        <f t="array" ref="J77">IFERROR(TRANSPOSE(INDEX($A$1:$E$32,,MATCH(DEG!L77,$A$1:$E$1,0))),"")</f>
        <v/>
      </c>
    </row>
    <row r="78" spans="9:10" ht="15.75" thickBot="1">
      <c r="I78" s="19">
        <v>77</v>
      </c>
      <c r="J78" t="str" cm="1">
        <f t="array" ref="J78">IFERROR(TRANSPOSE(INDEX($A$1:$E$32,,MATCH(DEG!L78,$A$1:$E$1,0))),"")</f>
        <v/>
      </c>
    </row>
    <row r="79" spans="9:10" ht="15.75" thickBot="1">
      <c r="I79" s="19">
        <v>78</v>
      </c>
      <c r="J79" t="str" cm="1">
        <f t="array" ref="J79">IFERROR(TRANSPOSE(INDEX($A$1:$E$32,,MATCH(DEG!L79,$A$1:$E$1,0))),"")</f>
        <v/>
      </c>
    </row>
    <row r="80" spans="9:10" ht="15.75" thickBot="1">
      <c r="I80" s="19">
        <v>79</v>
      </c>
      <c r="J80" t="str" cm="1">
        <f t="array" ref="J80">IFERROR(TRANSPOSE(INDEX($A$1:$E$32,,MATCH(DEG!L80,$A$1:$E$1,0))),"")</f>
        <v/>
      </c>
    </row>
    <row r="81" spans="9:10" ht="15.75" thickBot="1">
      <c r="I81" s="19">
        <v>80</v>
      </c>
      <c r="J81" t="str" cm="1">
        <f t="array" ref="J81">IFERROR(TRANSPOSE(INDEX($A$1:$E$32,,MATCH(DEG!L81,$A$1:$E$1,0))),"")</f>
        <v/>
      </c>
    </row>
    <row r="82" spans="9:10" ht="15.75" thickBot="1">
      <c r="I82" s="19">
        <v>81</v>
      </c>
      <c r="J82" t="str" cm="1">
        <f t="array" ref="J82">IFERROR(TRANSPOSE(INDEX($A$1:$E$32,,MATCH(DEG!L82,$A$1:$E$1,0))),"")</f>
        <v/>
      </c>
    </row>
    <row r="83" spans="9:10" ht="15.75" thickBot="1">
      <c r="I83" s="19">
        <v>82</v>
      </c>
      <c r="J83" t="str" cm="1">
        <f t="array" ref="J83">IFERROR(TRANSPOSE(INDEX($A$1:$E$32,,MATCH(DEG!L83,$A$1:$E$1,0))),"")</f>
        <v/>
      </c>
    </row>
    <row r="84" spans="9:10" ht="15.75" thickBot="1">
      <c r="I84" s="19">
        <v>83</v>
      </c>
      <c r="J84" t="str" cm="1">
        <f t="array" ref="J84">IFERROR(TRANSPOSE(INDEX($A$1:$E$32,,MATCH(DEG!L84,$A$1:$E$1,0))),"")</f>
        <v/>
      </c>
    </row>
    <row r="85" spans="9:10" ht="15.75" thickBot="1">
      <c r="I85" s="19">
        <v>84</v>
      </c>
      <c r="J85" t="str" cm="1">
        <f t="array" ref="J85">IFERROR(TRANSPOSE(INDEX($A$1:$E$32,,MATCH(DEG!L85,$A$1:$E$1,0))),"")</f>
        <v/>
      </c>
    </row>
    <row r="86" spans="9:10" ht="15.75" thickBot="1">
      <c r="I86" s="19">
        <v>85</v>
      </c>
      <c r="J86" t="str" cm="1">
        <f t="array" ref="J86">IFERROR(TRANSPOSE(INDEX($A$1:$E$32,,MATCH(DEG!L86,$A$1:$E$1,0))),"")</f>
        <v/>
      </c>
    </row>
    <row r="87" spans="9:10" ht="15.75" thickBot="1">
      <c r="I87" s="19">
        <v>86</v>
      </c>
      <c r="J87" t="str" cm="1">
        <f t="array" ref="J87">IFERROR(TRANSPOSE(INDEX($A$1:$E$32,,MATCH(DEG!L87,$A$1:$E$1,0))),"")</f>
        <v/>
      </c>
    </row>
    <row r="88" spans="9:10" ht="15.75" thickBot="1">
      <c r="I88" s="19">
        <v>87</v>
      </c>
      <c r="J88" t="str" cm="1">
        <f t="array" ref="J88">IFERROR(TRANSPOSE(INDEX($A$1:$E$32,,MATCH(DEG!L88,$A$1:$E$1,0))),"")</f>
        <v/>
      </c>
    </row>
    <row r="89" spans="9:10" ht="15.75" thickBot="1">
      <c r="I89" s="19">
        <v>88</v>
      </c>
      <c r="J89" t="str" cm="1">
        <f t="array" ref="J89">IFERROR(TRANSPOSE(INDEX($A$1:$E$32,,MATCH(DEG!L89,$A$1:$E$1,0))),"")</f>
        <v/>
      </c>
    </row>
    <row r="90" spans="9:10" ht="15.75" thickBot="1">
      <c r="I90" s="19">
        <v>89</v>
      </c>
      <c r="J90" t="str" cm="1">
        <f t="array" ref="J90">IFERROR(TRANSPOSE(INDEX($A$1:$E$32,,MATCH(DEG!L90,$A$1:$E$1,0))),"")</f>
        <v/>
      </c>
    </row>
    <row r="91" spans="9:10" ht="15.75" thickBot="1">
      <c r="I91" s="19">
        <v>90</v>
      </c>
      <c r="J91" t="str" cm="1">
        <f t="array" ref="J91">IFERROR(TRANSPOSE(INDEX($A$1:$E$32,,MATCH(DEG!L91,$A$1:$E$1,0))),"")</f>
        <v/>
      </c>
    </row>
    <row r="92" spans="9:10" ht="15.75" thickBot="1">
      <c r="I92" s="19">
        <v>91</v>
      </c>
      <c r="J92" t="str" cm="1">
        <f t="array" ref="J92">IFERROR(TRANSPOSE(INDEX($A$1:$E$32,,MATCH(DEG!L92,$A$1:$E$1,0))),"")</f>
        <v/>
      </c>
    </row>
    <row r="93" spans="9:10" ht="15.75" thickBot="1">
      <c r="I93" s="19">
        <v>92</v>
      </c>
      <c r="J93" t="str" cm="1">
        <f t="array" ref="J93">IFERROR(TRANSPOSE(INDEX($A$1:$E$32,,MATCH(DEG!L93,$A$1:$E$1,0))),"")</f>
        <v/>
      </c>
    </row>
    <row r="94" spans="9:10" ht="15.75" thickBot="1">
      <c r="I94" s="19">
        <v>93</v>
      </c>
      <c r="J94" t="str" cm="1">
        <f t="array" ref="J94">IFERROR(TRANSPOSE(INDEX($A$1:$E$32,,MATCH(DEG!L94,$A$1:$E$1,0))),"")</f>
        <v/>
      </c>
    </row>
    <row r="95" spans="9:10" ht="15.75" thickBot="1">
      <c r="I95" s="19">
        <v>94</v>
      </c>
      <c r="J95" t="str" cm="1">
        <f t="array" ref="J95">IFERROR(TRANSPOSE(INDEX($A$1:$E$32,,MATCH(DEG!L95,$A$1:$E$1,0))),"")</f>
        <v/>
      </c>
    </row>
    <row r="96" spans="9:10" ht="15.75" thickBot="1">
      <c r="I96" s="19">
        <v>95</v>
      </c>
      <c r="J96" t="str" cm="1">
        <f t="array" ref="J96">IFERROR(TRANSPOSE(INDEX($A$1:$E$32,,MATCH(DEG!L96,$A$1:$E$1,0))),"")</f>
        <v/>
      </c>
    </row>
    <row r="97" spans="9:10" ht="15.75" thickBot="1">
      <c r="I97" s="19">
        <v>96</v>
      </c>
      <c r="J97" t="str" cm="1">
        <f t="array" ref="J97">IFERROR(TRANSPOSE(INDEX($A$1:$E$32,,MATCH(DEG!L97,$A$1:$E$1,0))),"")</f>
        <v/>
      </c>
    </row>
    <row r="98" spans="9:10" ht="15.75" thickBot="1">
      <c r="I98" s="19">
        <v>97</v>
      </c>
      <c r="J98" t="str" cm="1">
        <f t="array" ref="J98">IFERROR(TRANSPOSE(INDEX($A$1:$E$32,,MATCH(DEG!L98,$A$1:$E$1,0))),"")</f>
        <v/>
      </c>
    </row>
    <row r="99" spans="9:10" ht="15.75" thickBot="1">
      <c r="I99" s="19">
        <v>98</v>
      </c>
      <c r="J99" t="str" cm="1">
        <f t="array" ref="J99">IFERROR(TRANSPOSE(INDEX($A$1:$E$32,,MATCH(DEG!L99,$A$1:$E$1,0))),"")</f>
        <v/>
      </c>
    </row>
    <row r="100" spans="9:10" ht="15.75" thickBot="1">
      <c r="I100" s="19">
        <v>99</v>
      </c>
      <c r="J100" t="str" cm="1">
        <f t="array" ref="J100">IFERROR(TRANSPOSE(INDEX($A$1:$E$32,,MATCH(DEG!L100,$A$1:$E$1,0))),"")</f>
        <v/>
      </c>
    </row>
    <row r="101" spans="9:10" ht="15.75" thickBot="1">
      <c r="I101" s="19">
        <v>100</v>
      </c>
      <c r="J101" t="str" cm="1">
        <f t="array" ref="J101">IFERROR(TRANSPOSE(INDEX($A$1:$E$32,,MATCH(DEG!L101,$A$1:$E$1,0))),"")</f>
        <v/>
      </c>
    </row>
    <row r="102" spans="9:10" ht="15.75" thickBot="1">
      <c r="I102" s="19">
        <v>101</v>
      </c>
      <c r="J102" t="str" cm="1">
        <f t="array" ref="J102">IFERROR(TRANSPOSE(INDEX($A$1:$E$32,,MATCH(DEG!L102,$A$1:$E$1,0))),"")</f>
        <v/>
      </c>
    </row>
    <row r="103" spans="9:10" ht="15.75" thickBot="1">
      <c r="I103" s="19">
        <v>102</v>
      </c>
      <c r="J103" t="str" cm="1">
        <f t="array" ref="J103">IFERROR(TRANSPOSE(INDEX($A$1:$E$32,,MATCH(DEG!L103,$A$1:$E$1,0))),"")</f>
        <v/>
      </c>
    </row>
    <row r="104" spans="9:10" ht="15.75" thickBot="1">
      <c r="I104" s="19">
        <v>103</v>
      </c>
      <c r="J104" t="str" cm="1">
        <f t="array" ref="J104">IFERROR(TRANSPOSE(INDEX($A$1:$E$32,,MATCH(DEG!L104,$A$1:$E$1,0))),"")</f>
        <v/>
      </c>
    </row>
    <row r="105" spans="9:10" ht="15.75" thickBot="1">
      <c r="I105" s="19">
        <v>104</v>
      </c>
      <c r="J105" t="str" cm="1">
        <f t="array" ref="J105">IFERROR(TRANSPOSE(INDEX($A$1:$E$32,,MATCH(DEG!L105,$A$1:$E$1,0))),"")</f>
        <v/>
      </c>
    </row>
    <row r="106" spans="9:10" ht="15.75" thickBot="1">
      <c r="I106" s="19">
        <v>105</v>
      </c>
      <c r="J106" t="str" cm="1">
        <f t="array" ref="J106">IFERROR(TRANSPOSE(INDEX($A$1:$E$32,,MATCH(DEG!L106,$A$1:$E$1,0))),"")</f>
        <v/>
      </c>
    </row>
    <row r="107" spans="9:10" ht="15.75" thickBot="1">
      <c r="I107" s="19">
        <v>106</v>
      </c>
      <c r="J107" t="str" cm="1">
        <f t="array" ref="J107">IFERROR(TRANSPOSE(INDEX($A$1:$E$32,,MATCH(DEG!L107,$A$1:$E$1,0))),"")</f>
        <v/>
      </c>
    </row>
    <row r="108" spans="9:10" ht="15.75" thickBot="1">
      <c r="I108" s="19">
        <v>107</v>
      </c>
      <c r="J108" t="str" cm="1">
        <f t="array" ref="J108">IFERROR(TRANSPOSE(INDEX($A$1:$E$32,,MATCH(DEG!L108,$A$1:$E$1,0))),"")</f>
        <v/>
      </c>
    </row>
    <row r="109" spans="9:10" ht="15.75" thickBot="1">
      <c r="I109" s="19">
        <v>108</v>
      </c>
      <c r="J109" t="str" cm="1">
        <f t="array" ref="J109">IFERROR(TRANSPOSE(INDEX($A$1:$E$32,,MATCH(DEG!L109,$A$1:$E$1,0))),"")</f>
        <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59999389629810485"/>
  </sheetPr>
  <dimension ref="A1:C29"/>
  <sheetViews>
    <sheetView workbookViewId="0">
      <selection activeCell="K7" sqref="K7"/>
    </sheetView>
  </sheetViews>
  <sheetFormatPr defaultRowHeight="15"/>
  <cols>
    <col min="3" max="3" width="14.7109375" style="55" customWidth="1"/>
  </cols>
  <sheetData>
    <row r="1" spans="1:3" ht="76.5" thickTop="1" thickBot="1">
      <c r="A1" s="14" t="s">
        <v>18</v>
      </c>
      <c r="B1" s="14" t="s">
        <v>207</v>
      </c>
      <c r="C1" s="53" t="s">
        <v>23</v>
      </c>
    </row>
    <row r="2" spans="1:3" ht="45.75" thickBot="1">
      <c r="A2" s="14" t="s">
        <v>111</v>
      </c>
      <c r="B2" s="14" t="s">
        <v>33</v>
      </c>
      <c r="C2" s="54" t="s">
        <v>208</v>
      </c>
    </row>
    <row r="3" spans="1:3" ht="30.75" thickBot="1">
      <c r="A3" s="14" t="s">
        <v>112</v>
      </c>
      <c r="B3" s="14" t="s">
        <v>45</v>
      </c>
      <c r="C3" s="54" t="s">
        <v>209</v>
      </c>
    </row>
    <row r="4" spans="1:3" ht="15.75" thickBot="1">
      <c r="A4" s="14" t="s">
        <v>113</v>
      </c>
      <c r="B4" s="14"/>
      <c r="C4" s="54" t="s">
        <v>210</v>
      </c>
    </row>
    <row r="5" spans="1:3" ht="15.75" thickBot="1">
      <c r="A5" s="14" t="s">
        <v>114</v>
      </c>
      <c r="B5" s="17"/>
      <c r="C5" s="54" t="s">
        <v>211</v>
      </c>
    </row>
    <row r="6" spans="1:3" ht="15.75" thickBot="1">
      <c r="A6" s="14" t="s">
        <v>115</v>
      </c>
      <c r="B6" s="17"/>
      <c r="C6" s="54" t="s">
        <v>212</v>
      </c>
    </row>
    <row r="7" spans="1:3" ht="30.75" thickBot="1">
      <c r="A7" s="14" t="s">
        <v>116</v>
      </c>
      <c r="B7" s="17"/>
      <c r="C7" s="54" t="s">
        <v>213</v>
      </c>
    </row>
    <row r="8" spans="1:3" ht="30.75" thickBot="1">
      <c r="A8" s="14" t="s">
        <v>117</v>
      </c>
      <c r="B8" s="17"/>
      <c r="C8" s="54" t="s">
        <v>214</v>
      </c>
    </row>
    <row r="9" spans="1:3" ht="45.75" thickBot="1">
      <c r="A9" s="14" t="s">
        <v>118</v>
      </c>
      <c r="B9" s="17"/>
      <c r="C9" s="54" t="s">
        <v>215</v>
      </c>
    </row>
    <row r="10" spans="1:3" ht="30.75" thickBot="1">
      <c r="A10" s="14" t="s">
        <v>119</v>
      </c>
      <c r="B10" s="17"/>
      <c r="C10" s="54" t="s">
        <v>216</v>
      </c>
    </row>
    <row r="11" spans="1:3" ht="15.75" thickBot="1">
      <c r="A11" s="14" t="s">
        <v>120</v>
      </c>
      <c r="B11" s="17"/>
      <c r="C11" s="54" t="s">
        <v>217</v>
      </c>
    </row>
    <row r="12" spans="1:3" ht="30.75" thickBot="1">
      <c r="A12" s="14" t="s">
        <v>121</v>
      </c>
      <c r="B12" s="17"/>
      <c r="C12" s="54" t="s">
        <v>218</v>
      </c>
    </row>
    <row r="13" spans="1:3" ht="30.75" thickBot="1">
      <c r="A13" s="14" t="s">
        <v>122</v>
      </c>
      <c r="B13" s="17"/>
      <c r="C13" s="54" t="s">
        <v>219</v>
      </c>
    </row>
    <row r="14" spans="1:3" ht="45.75" thickBot="1">
      <c r="A14" s="14" t="s">
        <v>123</v>
      </c>
      <c r="B14" s="17"/>
      <c r="C14" s="54" t="s">
        <v>220</v>
      </c>
    </row>
    <row r="15" spans="1:3" ht="15.75" thickBot="1">
      <c r="A15" s="14" t="s">
        <v>124</v>
      </c>
      <c r="B15" s="17"/>
      <c r="C15" s="52"/>
    </row>
    <row r="16" spans="1:3" ht="30.75" thickBot="1">
      <c r="A16" s="14" t="s">
        <v>125</v>
      </c>
      <c r="B16" s="17"/>
      <c r="C16" s="52"/>
    </row>
    <row r="17" spans="1:3" ht="30.75" thickBot="1">
      <c r="A17" s="14" t="s">
        <v>126</v>
      </c>
      <c r="B17" s="17"/>
      <c r="C17" s="52"/>
    </row>
    <row r="18" spans="1:3" ht="60.75" thickBot="1">
      <c r="A18" s="14" t="s">
        <v>127</v>
      </c>
      <c r="B18" s="17"/>
      <c r="C18" s="52"/>
    </row>
    <row r="19" spans="1:3" ht="15.75" thickBot="1">
      <c r="A19" s="14" t="s">
        <v>128</v>
      </c>
      <c r="B19" s="17"/>
      <c r="C19" s="52"/>
    </row>
    <row r="20" spans="1:3" ht="60.75" thickBot="1">
      <c r="A20" s="14" t="s">
        <v>129</v>
      </c>
      <c r="B20" s="17"/>
      <c r="C20" s="52"/>
    </row>
    <row r="21" spans="1:3" ht="30.75" thickBot="1">
      <c r="A21" s="14" t="s">
        <v>130</v>
      </c>
      <c r="B21" s="17"/>
      <c r="C21" s="52"/>
    </row>
    <row r="22" spans="1:3" ht="15.75" thickBot="1">
      <c r="A22" s="14" t="s">
        <v>131</v>
      </c>
      <c r="B22" s="17"/>
      <c r="C22" s="52"/>
    </row>
    <row r="23" spans="1:3" ht="15.75" thickBot="1">
      <c r="A23" s="14" t="s">
        <v>132</v>
      </c>
      <c r="B23" s="17"/>
      <c r="C23" s="52"/>
    </row>
    <row r="24" spans="1:3" ht="15.75" thickBot="1">
      <c r="A24" s="14" t="s">
        <v>133</v>
      </c>
      <c r="B24" s="17"/>
      <c r="C24" s="52"/>
    </row>
    <row r="25" spans="1:3" ht="30.75" thickBot="1">
      <c r="A25" s="14" t="s">
        <v>134</v>
      </c>
      <c r="B25" s="17"/>
      <c r="C25" s="52"/>
    </row>
    <row r="26" spans="1:3" ht="30.75" thickBot="1">
      <c r="A26" s="14" t="s">
        <v>135</v>
      </c>
      <c r="B26" s="17"/>
      <c r="C26" s="52"/>
    </row>
    <row r="27" spans="1:3" ht="30.75" thickBot="1">
      <c r="A27" s="14" t="s">
        <v>136</v>
      </c>
      <c r="B27" s="17"/>
      <c r="C27" s="52"/>
    </row>
    <row r="28" spans="1:3" ht="15.75" thickBot="1">
      <c r="A28" s="14" t="s">
        <v>137</v>
      </c>
      <c r="B28" s="17"/>
      <c r="C28" s="52"/>
    </row>
    <row r="29" spans="1:3" ht="45.75" thickBot="1">
      <c r="A29" s="14" t="s">
        <v>138</v>
      </c>
      <c r="B29" s="17"/>
      <c r="C29" s="52"/>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59999389629810485"/>
  </sheetPr>
  <dimension ref="A1:AO109"/>
  <sheetViews>
    <sheetView workbookViewId="0">
      <selection activeCell="C227" sqref="C227"/>
    </sheetView>
  </sheetViews>
  <sheetFormatPr defaultColWidth="25.85546875" defaultRowHeight="15"/>
  <sheetData>
    <row r="1" spans="1:41" ht="72.75" thickTop="1" thickBot="1">
      <c r="A1" s="20" t="s">
        <v>33</v>
      </c>
      <c r="B1" s="47"/>
      <c r="C1" s="21" t="s">
        <v>45</v>
      </c>
      <c r="D1" s="21"/>
      <c r="E1" s="21" t="s">
        <v>96</v>
      </c>
      <c r="I1" s="18" t="s">
        <v>203</v>
      </c>
    </row>
    <row r="2" spans="1:41" ht="30" thickBot="1">
      <c r="A2" s="22" t="s">
        <v>20</v>
      </c>
      <c r="B2" s="48"/>
      <c r="C2" s="23" t="s">
        <v>20</v>
      </c>
      <c r="D2" s="23"/>
      <c r="E2" s="23" t="s">
        <v>20</v>
      </c>
      <c r="I2" s="19">
        <v>1</v>
      </c>
      <c r="J2" t="str" cm="1">
        <f t="array" ref="J2:AO2">IFERROR(TRANSPOSE(INDEX($A$1:$E$32,,MATCH(DEG!L2,$A$1:$E$1,0))),"")</f>
        <v>GENERICA</v>
      </c>
      <c r="K2" t="str">
        <v>SELEZIONARE VOCE DI SPESA</v>
      </c>
      <c r="L2" t="str">
        <v>Spese di organizzazione degustazione/evento in loco (all'estero)</v>
      </c>
      <c r="M2" t="str">
        <v>Spese di organizzazione degustazione/evento in loco (incoming)</v>
      </c>
      <c r="N2" t="str">
        <v>Promozione presso monopolio</v>
      </c>
      <c r="O2" t="str">
        <v>Esposizione preferenziale</v>
      </c>
      <c r="P2" t="str">
        <v>Produzione e personalizzazione gadget: berretti</v>
      </c>
      <c r="Q2" t="str">
        <v>Produzione e personalizzazione gadget: bicchieri serigrafati</v>
      </c>
      <c r="R2" t="str">
        <v>Produzione e personalizzazione gadget: borse piccole</v>
      </c>
      <c r="S2" t="str">
        <v>Produzione e personalizzazione gadget: box e scatole (in cartone e in legno)</v>
      </c>
      <c r="T2" t="str">
        <v>Produzione e personalizzazione gadget: cartoline</v>
      </c>
      <c r="U2" t="str">
        <v>Produzione e personalizzazione gadget: cavatappi</v>
      </c>
      <c r="V2" t="str">
        <v>Produzione e personalizzazione gadget: drop stop</v>
      </c>
      <c r="W2" t="str">
        <v>Produzione e personalizzazione gadget: espositori</v>
      </c>
      <c r="X2" t="str">
        <v>Produzione e personalizzazione gadget: folder</v>
      </c>
      <c r="Y2" t="str">
        <v>Produzione e personalizzazione gadget: grembiuli</v>
      </c>
      <c r="Z2" t="str">
        <v>Produzione e personalizzazione gadget: ice buckets</v>
      </c>
      <c r="AA2" t="str">
        <v>Produzione e personalizzazione gadget: libri</v>
      </c>
      <c r="AB2" t="str">
        <v>Produzione e personalizzazione gadget: magliette</v>
      </c>
      <c r="AC2" t="str">
        <v>Produzione e personalizzazione gadget: sottobicchieri</v>
      </c>
      <c r="AD2" t="str">
        <v>Produzione e personalizzazione gadget: tappi salvavino</v>
      </c>
      <c r="AE2" t="str">
        <v>Produzione roll up</v>
      </c>
      <c r="AF2">
        <v>0</v>
      </c>
      <c r="AG2">
        <v>0</v>
      </c>
      <c r="AH2">
        <v>0</v>
      </c>
      <c r="AI2">
        <v>0</v>
      </c>
      <c r="AJ2">
        <v>0</v>
      </c>
      <c r="AK2">
        <v>0</v>
      </c>
      <c r="AL2">
        <v>0</v>
      </c>
      <c r="AM2">
        <v>0</v>
      </c>
      <c r="AN2">
        <v>0</v>
      </c>
      <c r="AO2">
        <v>0</v>
      </c>
    </row>
    <row r="3" spans="1:41" ht="44.25" thickBot="1">
      <c r="A3" s="22" t="s">
        <v>204</v>
      </c>
      <c r="B3" s="48"/>
      <c r="C3" s="23" t="s">
        <v>47</v>
      </c>
      <c r="D3" s="23"/>
      <c r="E3" s="23" t="s">
        <v>165</v>
      </c>
      <c r="I3" s="19">
        <v>2</v>
      </c>
      <c r="J3" t="str" cm="1">
        <f t="array" ref="J3:AO3">IFERROR(TRANSPOSE(INDEX($A$1:$E$32,,MATCH(DEG!L3,$A$1:$E$1,0))),"")</f>
        <v>FIERISTICA</v>
      </c>
      <c r="K3" t="str">
        <v>SELEZIONARE VOCE DI SPESA</v>
      </c>
      <c r="L3" t="str">
        <v>Quota di partecipazione eventi in loco</v>
      </c>
      <c r="M3" t="str">
        <v>Produzione e personalizzazione gadget: berretti</v>
      </c>
      <c r="N3" t="str">
        <v>Produzione e personalizzazione gadget: bicchieri serigrafati</v>
      </c>
      <c r="O3" t="str">
        <v>Produzione e personalizzazione gadget: borse piccole</v>
      </c>
      <c r="P3" t="str">
        <v>Produzione e personalizzazione gadget: box e scatole (in cartone e in legno)</v>
      </c>
      <c r="Q3" t="str">
        <v>Produzione e personalizzazione gadget: cartoline</v>
      </c>
      <c r="R3" t="str">
        <v>Produzione e personalizzazione gadget: cavatappi</v>
      </c>
      <c r="S3" t="str">
        <v>Produzione e personalizzazione gadget: drop stop</v>
      </c>
      <c r="T3" t="str">
        <v>Produzione e personalizzazione gadget: espositori</v>
      </c>
      <c r="U3" t="str">
        <v>Produzione e personalizzazione gadget: folder</v>
      </c>
      <c r="V3" t="str">
        <v>Produzione e personalizzazione gadget: grembiuli</v>
      </c>
      <c r="W3" t="str">
        <v>Produzione e personalizzazione gadget: ice buckets</v>
      </c>
      <c r="X3" t="str">
        <v>Produzione e personalizzazione gadget: libri</v>
      </c>
      <c r="Y3" t="str">
        <v>Produzione e personalizzazione gadget: magliette</v>
      </c>
      <c r="Z3" t="str">
        <v>Produzione e personalizzazione gadget: sottobicchieri</v>
      </c>
      <c r="AA3" t="str">
        <v>Produzione e personalizzazione gadget: tappi salvavino</v>
      </c>
      <c r="AB3" t="str">
        <v>Produzione roll up</v>
      </c>
      <c r="AC3">
        <v>0</v>
      </c>
      <c r="AD3">
        <v>0</v>
      </c>
      <c r="AE3">
        <v>0</v>
      </c>
      <c r="AF3">
        <v>0</v>
      </c>
      <c r="AG3">
        <v>0</v>
      </c>
      <c r="AH3">
        <v>0</v>
      </c>
      <c r="AI3">
        <v>0</v>
      </c>
      <c r="AJ3">
        <v>0</v>
      </c>
      <c r="AK3">
        <v>0</v>
      </c>
      <c r="AL3">
        <v>0</v>
      </c>
      <c r="AM3">
        <v>0</v>
      </c>
      <c r="AN3">
        <v>0</v>
      </c>
      <c r="AO3">
        <v>0</v>
      </c>
    </row>
    <row r="4" spans="1:41" ht="45.75" thickBot="1">
      <c r="A4" s="24" t="s">
        <v>205</v>
      </c>
      <c r="B4" s="49"/>
      <c r="C4" s="25" t="s">
        <v>94</v>
      </c>
      <c r="D4" s="25"/>
      <c r="E4" s="25" t="s">
        <v>98</v>
      </c>
      <c r="I4" s="19">
        <v>3</v>
      </c>
      <c r="J4" t="str" cm="1">
        <f t="array" ref="J4:AO4">IFERROR(TRANSPOSE(INDEX($A$1:$E$32,,MATCH(DEG!L4,$A$1:$E$1,0))),"")</f>
        <v>DIGITALE</v>
      </c>
      <c r="K4" t="str">
        <v>SELEZIONARE VOCE DI SPESA</v>
      </c>
      <c r="L4" t="str">
        <v>Pubblicità sui social media</v>
      </c>
      <c r="M4" t="str">
        <v>Produzione video</v>
      </c>
      <c r="N4" t="str">
        <v>Redazione e diffusione di comunicati stampa</v>
      </c>
      <c r="O4" t="str">
        <v>Pubblicità a mezzo stampa</v>
      </c>
      <c r="P4" t="str">
        <v>Spese di organizzazione videodegustazione/evento online</v>
      </c>
      <c r="Q4">
        <v>0</v>
      </c>
      <c r="R4">
        <v>0</v>
      </c>
      <c r="S4">
        <v>0</v>
      </c>
      <c r="T4">
        <v>0</v>
      </c>
      <c r="U4">
        <v>0</v>
      </c>
      <c r="V4">
        <v>0</v>
      </c>
      <c r="W4">
        <v>0</v>
      </c>
      <c r="X4">
        <v>0</v>
      </c>
      <c r="Y4">
        <v>0</v>
      </c>
      <c r="Z4">
        <v>0</v>
      </c>
      <c r="AA4">
        <v>0</v>
      </c>
      <c r="AB4">
        <v>0</v>
      </c>
      <c r="AC4">
        <v>0</v>
      </c>
      <c r="AD4">
        <v>0</v>
      </c>
      <c r="AE4">
        <v>0</v>
      </c>
      <c r="AF4">
        <v>0</v>
      </c>
      <c r="AG4">
        <v>0</v>
      </c>
      <c r="AH4">
        <v>0</v>
      </c>
      <c r="AI4">
        <v>0</v>
      </c>
      <c r="AJ4">
        <v>0</v>
      </c>
      <c r="AK4">
        <v>0</v>
      </c>
      <c r="AL4">
        <v>0</v>
      </c>
      <c r="AM4">
        <v>0</v>
      </c>
      <c r="AN4">
        <v>0</v>
      </c>
      <c r="AO4">
        <v>0</v>
      </c>
    </row>
    <row r="5" spans="1:41" ht="45.75" thickBot="1">
      <c r="A5" s="24" t="s">
        <v>206</v>
      </c>
      <c r="B5" s="49"/>
      <c r="C5" s="25" t="s">
        <v>82</v>
      </c>
      <c r="D5" s="25"/>
      <c r="E5" s="25" t="s">
        <v>95</v>
      </c>
      <c r="I5" s="19">
        <v>4</v>
      </c>
      <c r="J5" t="str" cm="1">
        <f t="array" ref="J5:AO5">IFERROR(TRANSPOSE(INDEX($A$1:$E$32,,MATCH(DEG!L5,$A$1:$E$1,0))),"")</f>
        <v>FIERISTICA</v>
      </c>
      <c r="K5" t="str">
        <v>SELEZIONARE VOCE DI SPESA</v>
      </c>
      <c r="L5" t="str">
        <v>Quota di partecipazione eventi in loco</v>
      </c>
      <c r="M5" t="str">
        <v>Produzione e personalizzazione gadget: berretti</v>
      </c>
      <c r="N5" t="str">
        <v>Produzione e personalizzazione gadget: bicchieri serigrafati</v>
      </c>
      <c r="O5" t="str">
        <v>Produzione e personalizzazione gadget: borse piccole</v>
      </c>
      <c r="P5" t="str">
        <v>Produzione e personalizzazione gadget: box e scatole (in cartone e in legno)</v>
      </c>
      <c r="Q5" t="str">
        <v>Produzione e personalizzazione gadget: cartoline</v>
      </c>
      <c r="R5" t="str">
        <v>Produzione e personalizzazione gadget: cavatappi</v>
      </c>
      <c r="S5" t="str">
        <v>Produzione e personalizzazione gadget: drop stop</v>
      </c>
      <c r="T5" t="str">
        <v>Produzione e personalizzazione gadget: espositori</v>
      </c>
      <c r="U5" t="str">
        <v>Produzione e personalizzazione gadget: folder</v>
      </c>
      <c r="V5" t="str">
        <v>Produzione e personalizzazione gadget: grembiuli</v>
      </c>
      <c r="W5" t="str">
        <v>Produzione e personalizzazione gadget: ice buckets</v>
      </c>
      <c r="X5" t="str">
        <v>Produzione e personalizzazione gadget: libri</v>
      </c>
      <c r="Y5" t="str">
        <v>Produzione e personalizzazione gadget: magliette</v>
      </c>
      <c r="Z5" t="str">
        <v>Produzione e personalizzazione gadget: sottobicchieri</v>
      </c>
      <c r="AA5" t="str">
        <v>Produzione e personalizzazione gadget: tappi salvavino</v>
      </c>
      <c r="AB5" t="str">
        <v>Produzione roll up</v>
      </c>
      <c r="AC5">
        <v>0</v>
      </c>
      <c r="AD5">
        <v>0</v>
      </c>
      <c r="AE5">
        <v>0</v>
      </c>
      <c r="AF5">
        <v>0</v>
      </c>
      <c r="AG5">
        <v>0</v>
      </c>
      <c r="AH5">
        <v>0</v>
      </c>
      <c r="AI5">
        <v>0</v>
      </c>
      <c r="AJ5">
        <v>0</v>
      </c>
      <c r="AK5">
        <v>0</v>
      </c>
      <c r="AL5">
        <v>0</v>
      </c>
      <c r="AM5">
        <v>0</v>
      </c>
      <c r="AN5">
        <v>0</v>
      </c>
      <c r="AO5">
        <v>0</v>
      </c>
    </row>
    <row r="6" spans="1:41" ht="45.75" thickBot="1">
      <c r="A6" s="26" t="s">
        <v>104</v>
      </c>
      <c r="B6" s="50"/>
      <c r="C6" s="25" t="s">
        <v>83</v>
      </c>
      <c r="D6" s="25"/>
      <c r="E6" s="28" t="s">
        <v>97</v>
      </c>
      <c r="I6" s="19">
        <v>5</v>
      </c>
      <c r="J6" t="str" cm="1">
        <f t="array" ref="J6:AO6">IFERROR(TRANSPOSE(INDEX($A$1:$E$32,,MATCH(DEG!L6,$A$1:$E$1,0))),"")</f>
        <v>FIERISTICA</v>
      </c>
      <c r="K6" t="str">
        <v>SELEZIONARE VOCE DI SPESA</v>
      </c>
      <c r="L6" t="str">
        <v>Quota di partecipazione eventi in loco</v>
      </c>
      <c r="M6" t="str">
        <v>Produzione e personalizzazione gadget: berretti</v>
      </c>
      <c r="N6" t="str">
        <v>Produzione e personalizzazione gadget: bicchieri serigrafati</v>
      </c>
      <c r="O6" t="str">
        <v>Produzione e personalizzazione gadget: borse piccole</v>
      </c>
      <c r="P6" t="str">
        <v>Produzione e personalizzazione gadget: box e scatole (in cartone e in legno)</v>
      </c>
      <c r="Q6" t="str">
        <v>Produzione e personalizzazione gadget: cartoline</v>
      </c>
      <c r="R6" t="str">
        <v>Produzione e personalizzazione gadget: cavatappi</v>
      </c>
      <c r="S6" t="str">
        <v>Produzione e personalizzazione gadget: drop stop</v>
      </c>
      <c r="T6" t="str">
        <v>Produzione e personalizzazione gadget: espositori</v>
      </c>
      <c r="U6" t="str">
        <v>Produzione e personalizzazione gadget: folder</v>
      </c>
      <c r="V6" t="str">
        <v>Produzione e personalizzazione gadget: grembiuli</v>
      </c>
      <c r="W6" t="str">
        <v>Produzione e personalizzazione gadget: ice buckets</v>
      </c>
      <c r="X6" t="str">
        <v>Produzione e personalizzazione gadget: libri</v>
      </c>
      <c r="Y6" t="str">
        <v>Produzione e personalizzazione gadget: magliette</v>
      </c>
      <c r="Z6" t="str">
        <v>Produzione e personalizzazione gadget: sottobicchieri</v>
      </c>
      <c r="AA6" t="str">
        <v>Produzione e personalizzazione gadget: tappi salvavino</v>
      </c>
      <c r="AB6" t="str">
        <v>Produzione roll up</v>
      </c>
      <c r="AC6">
        <v>0</v>
      </c>
      <c r="AD6">
        <v>0</v>
      </c>
      <c r="AE6">
        <v>0</v>
      </c>
      <c r="AF6">
        <v>0</v>
      </c>
      <c r="AG6">
        <v>0</v>
      </c>
      <c r="AH6">
        <v>0</v>
      </c>
      <c r="AI6">
        <v>0</v>
      </c>
      <c r="AJ6">
        <v>0</v>
      </c>
      <c r="AK6">
        <v>0</v>
      </c>
      <c r="AL6">
        <v>0</v>
      </c>
      <c r="AM6">
        <v>0</v>
      </c>
      <c r="AN6">
        <v>0</v>
      </c>
      <c r="AO6">
        <v>0</v>
      </c>
    </row>
    <row r="7" spans="1:41" ht="60.75" thickBot="1">
      <c r="A7" s="29" t="s">
        <v>94</v>
      </c>
      <c r="B7" s="51"/>
      <c r="C7" s="25" t="s">
        <v>156</v>
      </c>
      <c r="D7" s="25"/>
      <c r="E7" s="25" t="s">
        <v>172</v>
      </c>
      <c r="I7" s="19">
        <v>6</v>
      </c>
      <c r="J7" t="str" cm="1">
        <f t="array" ref="J7:AO7">IFERROR(TRANSPOSE(INDEX($A$1:$E$32,,MATCH(DEG!L7,$A$1:$E$1,0))),"")</f>
        <v>FIERISTICA</v>
      </c>
      <c r="K7" t="str">
        <v>SELEZIONARE VOCE DI SPESA</v>
      </c>
      <c r="L7" t="str">
        <v>Quota di partecipazione eventi in loco</v>
      </c>
      <c r="M7" t="str">
        <v>Produzione e personalizzazione gadget: berretti</v>
      </c>
      <c r="N7" t="str">
        <v>Produzione e personalizzazione gadget: bicchieri serigrafati</v>
      </c>
      <c r="O7" t="str">
        <v>Produzione e personalizzazione gadget: borse piccole</v>
      </c>
      <c r="P7" t="str">
        <v>Produzione e personalizzazione gadget: box e scatole (in cartone e in legno)</v>
      </c>
      <c r="Q7" t="str">
        <v>Produzione e personalizzazione gadget: cartoline</v>
      </c>
      <c r="R7" t="str">
        <v>Produzione e personalizzazione gadget: cavatappi</v>
      </c>
      <c r="S7" t="str">
        <v>Produzione e personalizzazione gadget: drop stop</v>
      </c>
      <c r="T7" t="str">
        <v>Produzione e personalizzazione gadget: espositori</v>
      </c>
      <c r="U7" t="str">
        <v>Produzione e personalizzazione gadget: folder</v>
      </c>
      <c r="V7" t="str">
        <v>Produzione e personalizzazione gadget: grembiuli</v>
      </c>
      <c r="W7" t="str">
        <v>Produzione e personalizzazione gadget: ice buckets</v>
      </c>
      <c r="X7" t="str">
        <v>Produzione e personalizzazione gadget: libri</v>
      </c>
      <c r="Y7" t="str">
        <v>Produzione e personalizzazione gadget: magliette</v>
      </c>
      <c r="Z7" t="str">
        <v>Produzione e personalizzazione gadget: sottobicchieri</v>
      </c>
      <c r="AA7" t="str">
        <v>Produzione e personalizzazione gadget: tappi salvavino</v>
      </c>
      <c r="AB7" t="str">
        <v>Produzione roll up</v>
      </c>
      <c r="AC7">
        <v>0</v>
      </c>
      <c r="AD7">
        <v>0</v>
      </c>
      <c r="AE7">
        <v>0</v>
      </c>
      <c r="AF7">
        <v>0</v>
      </c>
      <c r="AG7">
        <v>0</v>
      </c>
      <c r="AH7">
        <v>0</v>
      </c>
      <c r="AI7">
        <v>0</v>
      </c>
      <c r="AJ7">
        <v>0</v>
      </c>
      <c r="AK7">
        <v>0</v>
      </c>
      <c r="AL7">
        <v>0</v>
      </c>
      <c r="AM7">
        <v>0</v>
      </c>
      <c r="AN7">
        <v>0</v>
      </c>
      <c r="AO7">
        <v>0</v>
      </c>
    </row>
    <row r="8" spans="1:41" ht="45.75" thickBot="1">
      <c r="A8" s="29" t="s">
        <v>82</v>
      </c>
      <c r="B8" s="51"/>
      <c r="C8" s="25" t="s">
        <v>157</v>
      </c>
      <c r="D8" s="25"/>
      <c r="E8" s="25"/>
      <c r="I8" s="19">
        <v>7</v>
      </c>
      <c r="J8" t="str" cm="1">
        <f t="array" ref="J8:AO8">IFERROR(TRANSPOSE(INDEX($A$1:$E$32,,MATCH(DEG!L8,$A$1:$E$1,0))),"")</f>
        <v>FIERISTICA</v>
      </c>
      <c r="K8" t="str">
        <v>SELEZIONARE VOCE DI SPESA</v>
      </c>
      <c r="L8" t="str">
        <v>Quota di partecipazione eventi in loco</v>
      </c>
      <c r="M8" t="str">
        <v>Produzione e personalizzazione gadget: berretti</v>
      </c>
      <c r="N8" t="str">
        <v>Produzione e personalizzazione gadget: bicchieri serigrafati</v>
      </c>
      <c r="O8" t="str">
        <v>Produzione e personalizzazione gadget: borse piccole</v>
      </c>
      <c r="P8" t="str">
        <v>Produzione e personalizzazione gadget: box e scatole (in cartone e in legno)</v>
      </c>
      <c r="Q8" t="str">
        <v>Produzione e personalizzazione gadget: cartoline</v>
      </c>
      <c r="R8" t="str">
        <v>Produzione e personalizzazione gadget: cavatappi</v>
      </c>
      <c r="S8" t="str">
        <v>Produzione e personalizzazione gadget: drop stop</v>
      </c>
      <c r="T8" t="str">
        <v>Produzione e personalizzazione gadget: espositori</v>
      </c>
      <c r="U8" t="str">
        <v>Produzione e personalizzazione gadget: folder</v>
      </c>
      <c r="V8" t="str">
        <v>Produzione e personalizzazione gadget: grembiuli</v>
      </c>
      <c r="W8" t="str">
        <v>Produzione e personalizzazione gadget: ice buckets</v>
      </c>
      <c r="X8" t="str">
        <v>Produzione e personalizzazione gadget: libri</v>
      </c>
      <c r="Y8" t="str">
        <v>Produzione e personalizzazione gadget: magliette</v>
      </c>
      <c r="Z8" t="str">
        <v>Produzione e personalizzazione gadget: sottobicchieri</v>
      </c>
      <c r="AA8" t="str">
        <v>Produzione e personalizzazione gadget: tappi salvavino</v>
      </c>
      <c r="AB8" t="str">
        <v>Produzione roll up</v>
      </c>
      <c r="AC8">
        <v>0</v>
      </c>
      <c r="AD8">
        <v>0</v>
      </c>
      <c r="AE8">
        <v>0</v>
      </c>
      <c r="AF8">
        <v>0</v>
      </c>
      <c r="AG8">
        <v>0</v>
      </c>
      <c r="AH8">
        <v>0</v>
      </c>
      <c r="AI8">
        <v>0</v>
      </c>
      <c r="AJ8">
        <v>0</v>
      </c>
      <c r="AK8">
        <v>0</v>
      </c>
      <c r="AL8">
        <v>0</v>
      </c>
      <c r="AM8">
        <v>0</v>
      </c>
      <c r="AN8">
        <v>0</v>
      </c>
      <c r="AO8">
        <v>0</v>
      </c>
    </row>
    <row r="9" spans="1:41" ht="45.75" thickBot="1">
      <c r="A9" s="29" t="s">
        <v>83</v>
      </c>
      <c r="B9" s="51"/>
      <c r="C9" s="25" t="s">
        <v>84</v>
      </c>
      <c r="D9" s="25"/>
      <c r="E9" s="25"/>
      <c r="I9" s="19">
        <v>8</v>
      </c>
      <c r="J9" t="str" cm="1">
        <f t="array" ref="J9">IFERROR(TRANSPOSE(INDEX($A$1:$E$32,,MATCH(DEG!L9,$A$1:$E$1,0))),"")</f>
        <v/>
      </c>
    </row>
    <row r="10" spans="1:41" ht="60.75" thickBot="1">
      <c r="A10" s="29" t="s">
        <v>156</v>
      </c>
      <c r="B10" s="51"/>
      <c r="C10" s="25" t="s">
        <v>85</v>
      </c>
      <c r="D10" s="25"/>
      <c r="E10" s="25"/>
      <c r="I10" s="19">
        <v>9</v>
      </c>
      <c r="J10" t="str" cm="1">
        <f t="array" ref="J10">IFERROR(TRANSPOSE(INDEX($A$1:$E$32,,MATCH(DEG!L10,$A$1:$E$1,0))),"")</f>
        <v/>
      </c>
    </row>
    <row r="11" spans="1:41" ht="45.75" thickBot="1">
      <c r="A11" s="29" t="s">
        <v>157</v>
      </c>
      <c r="B11" s="51"/>
      <c r="C11" s="25" t="s">
        <v>86</v>
      </c>
      <c r="D11" s="25"/>
      <c r="E11" s="25"/>
      <c r="I11" s="19">
        <v>10</v>
      </c>
      <c r="J11" t="str" cm="1">
        <f t="array" ref="J11">IFERROR(TRANSPOSE(INDEX($A$1:$E$32,,MATCH(DEG!L11,$A$1:$E$1,0))),"")</f>
        <v/>
      </c>
    </row>
    <row r="12" spans="1:41" ht="45.75" thickBot="1">
      <c r="A12" s="29" t="s">
        <v>84</v>
      </c>
      <c r="B12" s="51"/>
      <c r="C12" s="25" t="s">
        <v>87</v>
      </c>
      <c r="D12" s="25"/>
      <c r="E12" s="25"/>
      <c r="I12" s="19">
        <v>11</v>
      </c>
      <c r="J12" t="str" cm="1">
        <f t="array" ref="J12">IFERROR(TRANSPOSE(INDEX($A$1:$E$32,,MATCH(DEG!L12,$A$1:$E$1,0))),"")</f>
        <v/>
      </c>
    </row>
    <row r="13" spans="1:41" ht="45.75" thickBot="1">
      <c r="A13" s="29" t="s">
        <v>85</v>
      </c>
      <c r="B13" s="51"/>
      <c r="C13" s="25" t="s">
        <v>88</v>
      </c>
      <c r="D13" s="25"/>
      <c r="E13" s="25"/>
      <c r="I13" s="19">
        <v>12</v>
      </c>
      <c r="J13" t="str" cm="1">
        <f t="array" ref="J13">IFERROR(TRANSPOSE(INDEX($A$1:$E$32,,MATCH(DEG!L13,$A$1:$E$1,0))),"")</f>
        <v/>
      </c>
    </row>
    <row r="14" spans="1:41" ht="45.75" thickBot="1">
      <c r="A14" s="29" t="s">
        <v>86</v>
      </c>
      <c r="B14" s="51"/>
      <c r="C14" s="25" t="s">
        <v>89</v>
      </c>
      <c r="D14" s="25"/>
      <c r="E14" s="25"/>
      <c r="I14" s="19">
        <v>13</v>
      </c>
      <c r="J14" t="str" cm="1">
        <f t="array" ref="J14">IFERROR(TRANSPOSE(INDEX($A$1:$E$32,,MATCH(DEG!L14,$A$1:$E$1,0))),"")</f>
        <v/>
      </c>
    </row>
    <row r="15" spans="1:41" ht="45.75" thickBot="1">
      <c r="A15" s="29" t="s">
        <v>87</v>
      </c>
      <c r="B15" s="51"/>
      <c r="C15" s="25" t="s">
        <v>158</v>
      </c>
      <c r="D15" s="25"/>
      <c r="E15" s="25"/>
      <c r="I15" s="19">
        <v>14</v>
      </c>
      <c r="J15" t="str" cm="1">
        <f t="array" ref="J15">IFERROR(TRANSPOSE(INDEX($A$1:$E$32,,MATCH(DEG!L15,$A$1:$E$1,0))),"")</f>
        <v/>
      </c>
    </row>
    <row r="16" spans="1:41" ht="45.75" thickBot="1">
      <c r="A16" s="29" t="s">
        <v>88</v>
      </c>
      <c r="B16" s="51"/>
      <c r="C16" s="25" t="s">
        <v>90</v>
      </c>
      <c r="D16" s="25"/>
      <c r="E16" s="25"/>
      <c r="I16" s="19">
        <v>15</v>
      </c>
      <c r="J16" t="str" cm="1">
        <f t="array" ref="J16">IFERROR(TRANSPOSE(INDEX($A$1:$E$32,,MATCH(DEG!L16,$A$1:$E$1,0))),"")</f>
        <v/>
      </c>
    </row>
    <row r="17" spans="1:10" ht="45.75" thickBot="1">
      <c r="A17" s="29" t="s">
        <v>89</v>
      </c>
      <c r="B17" s="51"/>
      <c r="C17" s="25" t="s">
        <v>91</v>
      </c>
      <c r="D17" s="25"/>
      <c r="E17" s="25"/>
      <c r="I17" s="19">
        <v>16</v>
      </c>
      <c r="J17" t="str" cm="1">
        <f t="array" ref="J17">IFERROR(TRANSPOSE(INDEX($A$1:$E$32,,MATCH(DEG!L17,$A$1:$E$1,0))),"")</f>
        <v/>
      </c>
    </row>
    <row r="18" spans="1:10" ht="45.75" thickBot="1">
      <c r="A18" s="29" t="s">
        <v>158</v>
      </c>
      <c r="B18" s="51"/>
      <c r="C18" s="25" t="s">
        <v>92</v>
      </c>
      <c r="D18" s="25"/>
      <c r="E18" s="25"/>
      <c r="I18" s="19">
        <v>17</v>
      </c>
      <c r="J18" t="str" cm="1">
        <f t="array" ref="J18">IFERROR(TRANSPOSE(INDEX($A$1:$E$32,,MATCH(DEG!L18,$A$1:$E$1,0))),"")</f>
        <v/>
      </c>
    </row>
    <row r="19" spans="1:10" ht="45.75" thickBot="1">
      <c r="A19" s="29" t="s">
        <v>90</v>
      </c>
      <c r="B19" s="51"/>
      <c r="C19" s="25" t="s">
        <v>93</v>
      </c>
      <c r="D19" s="25"/>
      <c r="E19" s="25"/>
      <c r="I19" s="19">
        <v>18</v>
      </c>
      <c r="J19" t="str" cm="1">
        <f t="array" ref="J19">IFERROR(TRANSPOSE(INDEX($A$1:$E$32,,MATCH(DEG!L19,$A$1:$E$1,0))),"")</f>
        <v/>
      </c>
    </row>
    <row r="20" spans="1:10" ht="45.75" thickBot="1">
      <c r="A20" s="29" t="s">
        <v>91</v>
      </c>
      <c r="B20" s="51"/>
      <c r="C20" s="25"/>
      <c r="D20" s="25"/>
      <c r="E20" s="25"/>
      <c r="I20" s="19">
        <v>19</v>
      </c>
      <c r="J20" t="str" cm="1">
        <f t="array" ref="J20">IFERROR(TRANSPOSE(INDEX($A$1:$E$32,,MATCH(DEG!L20,$A$1:$E$1,0))),"")</f>
        <v/>
      </c>
    </row>
    <row r="21" spans="1:10" ht="45.75" thickBot="1">
      <c r="A21" s="29" t="s">
        <v>92</v>
      </c>
      <c r="B21" s="51"/>
      <c r="C21" s="25"/>
      <c r="D21" s="25"/>
      <c r="E21" s="25"/>
      <c r="I21" s="19">
        <v>20</v>
      </c>
      <c r="J21" t="str" cm="1">
        <f t="array" ref="J21">IFERROR(TRANSPOSE(INDEX($A$1:$E$32,,MATCH(DEG!L21,$A$1:$E$1,0))),"")</f>
        <v/>
      </c>
    </row>
    <row r="22" spans="1:10" ht="15.75" thickBot="1">
      <c r="A22" s="29" t="s">
        <v>93</v>
      </c>
      <c r="B22" s="51"/>
      <c r="C22" s="25"/>
      <c r="D22" s="25"/>
      <c r="E22" s="25"/>
      <c r="I22" s="19">
        <v>21</v>
      </c>
      <c r="J22" t="str" cm="1">
        <f t="array" ref="J22">IFERROR(TRANSPOSE(INDEX($A$1:$E$32,,MATCH(DEG!L22,$A$1:$E$1,0))),"")</f>
        <v/>
      </c>
    </row>
    <row r="23" spans="1:10" ht="15.75" thickBot="1">
      <c r="A23" s="29"/>
      <c r="B23" s="51"/>
      <c r="C23" s="25"/>
      <c r="D23" s="25"/>
      <c r="E23" s="25"/>
      <c r="I23" s="19">
        <v>22</v>
      </c>
      <c r="J23" t="str" cm="1">
        <f t="array" ref="J23">IFERROR(TRANSPOSE(INDEX($A$1:$E$32,,MATCH(DEG!L23,$A$1:$E$1,0))),"")</f>
        <v/>
      </c>
    </row>
    <row r="24" spans="1:10" ht="15.75" thickBot="1">
      <c r="A24" s="29"/>
      <c r="B24" s="51"/>
      <c r="C24" s="25"/>
      <c r="D24" s="25"/>
      <c r="E24" s="25"/>
      <c r="I24" s="19">
        <v>23</v>
      </c>
      <c r="J24" t="str" cm="1">
        <f t="array" ref="J24">IFERROR(TRANSPOSE(INDEX($A$1:$E$32,,MATCH(DEG!L24,$A$1:$E$1,0))),"")</f>
        <v/>
      </c>
    </row>
    <row r="25" spans="1:10" ht="15.75" thickBot="1">
      <c r="A25" s="29"/>
      <c r="B25" s="51"/>
      <c r="C25" s="25"/>
      <c r="D25" s="25"/>
      <c r="E25" s="25"/>
      <c r="I25" s="19">
        <v>24</v>
      </c>
      <c r="J25" t="str" cm="1">
        <f t="array" ref="J25">IFERROR(TRANSPOSE(INDEX($A$1:$E$32,,MATCH(DEG!L25,$A$1:$E$1,0))),"")</f>
        <v/>
      </c>
    </row>
    <row r="26" spans="1:10" ht="15.75" thickBot="1">
      <c r="I26" s="19">
        <v>25</v>
      </c>
      <c r="J26" t="str" cm="1">
        <f t="array" ref="J26">IFERROR(TRANSPOSE(INDEX($A$1:$E$32,,MATCH(DEG!L26,$A$1:$E$1,0))),"")</f>
        <v/>
      </c>
    </row>
    <row r="27" spans="1:10" ht="15.75" thickBot="1">
      <c r="I27" s="19">
        <v>26</v>
      </c>
      <c r="J27" t="str" cm="1">
        <f t="array" ref="J27">IFERROR(TRANSPOSE(INDEX($A$1:$E$32,,MATCH(DEG!L27,$A$1:$E$1,0))),"")</f>
        <v/>
      </c>
    </row>
    <row r="28" spans="1:10" ht="15.75" thickBot="1">
      <c r="I28" s="19">
        <v>27</v>
      </c>
      <c r="J28" t="str" cm="1">
        <f t="array" ref="J28">IFERROR(TRANSPOSE(INDEX($A$1:$E$32,,MATCH(DEG!L28,$A$1:$E$1,0))),"")</f>
        <v/>
      </c>
    </row>
    <row r="29" spans="1:10" ht="15.75" thickBot="1">
      <c r="I29" s="19">
        <v>28</v>
      </c>
      <c r="J29" t="str" cm="1">
        <f t="array" ref="J29">IFERROR(TRANSPOSE(INDEX($A$1:$E$32,,MATCH(DEG!L29,$A$1:$E$1,0))),"")</f>
        <v/>
      </c>
    </row>
    <row r="30" spans="1:10" ht="15.75" thickBot="1">
      <c r="I30" s="19">
        <v>29</v>
      </c>
      <c r="J30" t="str" cm="1">
        <f t="array" ref="J30">IFERROR(TRANSPOSE(INDEX($A$1:$E$32,,MATCH(DEG!L30,$A$1:$E$1,0))),"")</f>
        <v/>
      </c>
    </row>
    <row r="31" spans="1:10" ht="15.75" thickBot="1">
      <c r="I31" s="19">
        <v>30</v>
      </c>
      <c r="J31" t="str" cm="1">
        <f t="array" ref="J31">IFERROR(TRANSPOSE(INDEX($A$1:$E$32,,MATCH(DEG!L31,$A$1:$E$1,0))),"")</f>
        <v/>
      </c>
    </row>
    <row r="32" spans="1:10" ht="15.75" thickBot="1">
      <c r="I32" s="19">
        <v>31</v>
      </c>
      <c r="J32" t="str" cm="1">
        <f t="array" ref="J32">IFERROR(TRANSPOSE(INDEX($A$1:$E$32,,MATCH(DEG!L32,$A$1:$E$1,0))),"")</f>
        <v/>
      </c>
    </row>
    <row r="33" spans="9:10" ht="15.75" thickBot="1">
      <c r="I33" s="19">
        <v>32</v>
      </c>
      <c r="J33" t="str" cm="1">
        <f t="array" ref="J33">IFERROR(TRANSPOSE(INDEX($A$1:$E$32,,MATCH(DEG!L33,$A$1:$E$1,0))),"")</f>
        <v/>
      </c>
    </row>
    <row r="34" spans="9:10" ht="15.75" thickBot="1">
      <c r="I34" s="19">
        <v>33</v>
      </c>
      <c r="J34" t="str" cm="1">
        <f t="array" ref="J34">IFERROR(TRANSPOSE(INDEX($A$1:$E$32,,MATCH(DEG!L34,$A$1:$E$1,0))),"")</f>
        <v/>
      </c>
    </row>
    <row r="35" spans="9:10" ht="15.75" thickBot="1">
      <c r="I35" s="19">
        <v>34</v>
      </c>
      <c r="J35" t="str" cm="1">
        <f t="array" ref="J35">IFERROR(TRANSPOSE(INDEX($A$1:$E$32,,MATCH(DEG!L35,$A$1:$E$1,0))),"")</f>
        <v/>
      </c>
    </row>
    <row r="36" spans="9:10" ht="15.75" thickBot="1">
      <c r="I36" s="19">
        <v>35</v>
      </c>
      <c r="J36" t="str" cm="1">
        <f t="array" ref="J36">IFERROR(TRANSPOSE(INDEX($A$1:$E$32,,MATCH(DEG!L36,$A$1:$E$1,0))),"")</f>
        <v/>
      </c>
    </row>
    <row r="37" spans="9:10" ht="15.75" thickBot="1">
      <c r="I37" s="19">
        <v>36</v>
      </c>
      <c r="J37" t="str" cm="1">
        <f t="array" ref="J37">IFERROR(TRANSPOSE(INDEX($A$1:$E$32,,MATCH(DEG!L37,$A$1:$E$1,0))),"")</f>
        <v/>
      </c>
    </row>
    <row r="38" spans="9:10" ht="15.75" thickBot="1">
      <c r="I38" s="19">
        <v>37</v>
      </c>
      <c r="J38" t="str" cm="1">
        <f t="array" ref="J38">IFERROR(TRANSPOSE(INDEX($A$1:$E$32,,MATCH(DEG!L38,$A$1:$E$1,0))),"")</f>
        <v/>
      </c>
    </row>
    <row r="39" spans="9:10" ht="15.75" thickBot="1">
      <c r="I39" s="19">
        <v>38</v>
      </c>
      <c r="J39" t="str" cm="1">
        <f t="array" ref="J39">IFERROR(TRANSPOSE(INDEX($A$1:$E$32,,MATCH(DEG!L39,$A$1:$E$1,0))),"")</f>
        <v/>
      </c>
    </row>
    <row r="40" spans="9:10" ht="15.75" thickBot="1">
      <c r="I40" s="19">
        <v>39</v>
      </c>
      <c r="J40" t="str" cm="1">
        <f t="array" ref="J40">IFERROR(TRANSPOSE(INDEX($A$1:$E$32,,MATCH(DEG!L40,$A$1:$E$1,0))),"")</f>
        <v/>
      </c>
    </row>
    <row r="41" spans="9:10" ht="15.75" thickBot="1">
      <c r="I41" s="19">
        <v>40</v>
      </c>
      <c r="J41" t="str" cm="1">
        <f t="array" ref="J41">IFERROR(TRANSPOSE(INDEX($A$1:$E$32,,MATCH(DEG!L41,$A$1:$E$1,0))),"")</f>
        <v/>
      </c>
    </row>
    <row r="42" spans="9:10" ht="15.75" thickBot="1">
      <c r="I42" s="19">
        <v>41</v>
      </c>
      <c r="J42" t="str" cm="1">
        <f t="array" ref="J42">IFERROR(TRANSPOSE(INDEX($A$1:$E$32,,MATCH(DEG!L42,$A$1:$E$1,0))),"")</f>
        <v/>
      </c>
    </row>
    <row r="43" spans="9:10" ht="15.75" thickBot="1">
      <c r="I43" s="19">
        <v>42</v>
      </c>
      <c r="J43" t="str" cm="1">
        <f t="array" ref="J43">IFERROR(TRANSPOSE(INDEX($A$1:$E$32,,MATCH(DEG!L43,$A$1:$E$1,0))),"")</f>
        <v/>
      </c>
    </row>
    <row r="44" spans="9:10" ht="15.75" thickBot="1">
      <c r="I44" s="19">
        <v>43</v>
      </c>
      <c r="J44" t="str" cm="1">
        <f t="array" ref="J44">IFERROR(TRANSPOSE(INDEX($A$1:$E$32,,MATCH(DEG!L44,$A$1:$E$1,0))),"")</f>
        <v/>
      </c>
    </row>
    <row r="45" spans="9:10" ht="15.75" thickBot="1">
      <c r="I45" s="19">
        <v>44</v>
      </c>
      <c r="J45" t="str" cm="1">
        <f t="array" ref="J45">IFERROR(TRANSPOSE(INDEX($A$1:$E$32,,MATCH(DEG!L45,$A$1:$E$1,0))),"")</f>
        <v/>
      </c>
    </row>
    <row r="46" spans="9:10" ht="15.75" thickBot="1">
      <c r="I46" s="19">
        <v>45</v>
      </c>
      <c r="J46" t="str" cm="1">
        <f t="array" ref="J46">IFERROR(TRANSPOSE(INDEX($A$1:$E$32,,MATCH(DEG!L46,$A$1:$E$1,0))),"")</f>
        <v/>
      </c>
    </row>
    <row r="47" spans="9:10" ht="15.75" thickBot="1">
      <c r="I47" s="19">
        <v>46</v>
      </c>
      <c r="J47" t="str" cm="1">
        <f t="array" ref="J47">IFERROR(TRANSPOSE(INDEX($A$1:$E$32,,MATCH(DEG!L47,$A$1:$E$1,0))),"")</f>
        <v/>
      </c>
    </row>
    <row r="48" spans="9:10" ht="15.75" thickBot="1">
      <c r="I48" s="19">
        <v>47</v>
      </c>
      <c r="J48" t="str" cm="1">
        <f t="array" ref="J48">IFERROR(TRANSPOSE(INDEX($A$1:$E$32,,MATCH(DEG!L48,$A$1:$E$1,0))),"")</f>
        <v/>
      </c>
    </row>
    <row r="49" spans="9:10" ht="15.75" thickBot="1">
      <c r="I49" s="19">
        <v>48</v>
      </c>
      <c r="J49" t="str" cm="1">
        <f t="array" ref="J49">IFERROR(TRANSPOSE(INDEX($A$1:$E$32,,MATCH(DEG!L49,$A$1:$E$1,0))),"")</f>
        <v/>
      </c>
    </row>
    <row r="50" spans="9:10" ht="15.75" thickBot="1">
      <c r="I50" s="19">
        <v>49</v>
      </c>
      <c r="J50" t="str" cm="1">
        <f t="array" ref="J50">IFERROR(TRANSPOSE(INDEX($A$1:$E$32,,MATCH(DEG!L50,$A$1:$E$1,0))),"")</f>
        <v/>
      </c>
    </row>
    <row r="51" spans="9:10" ht="15.75" thickBot="1">
      <c r="I51" s="19">
        <v>50</v>
      </c>
      <c r="J51" t="str" cm="1">
        <f t="array" ref="J51">IFERROR(TRANSPOSE(INDEX($A$1:$E$32,,MATCH(DEG!L51,$A$1:$E$1,0))),"")</f>
        <v/>
      </c>
    </row>
    <row r="52" spans="9:10" ht="15.75" thickBot="1">
      <c r="I52" s="19">
        <v>51</v>
      </c>
      <c r="J52" t="str" cm="1">
        <f t="array" ref="J52">IFERROR(TRANSPOSE(INDEX($A$1:$E$32,,MATCH(DEG!L52,$A$1:$E$1,0))),"")</f>
        <v/>
      </c>
    </row>
    <row r="53" spans="9:10" ht="15.75" thickBot="1">
      <c r="I53" s="19">
        <v>52</v>
      </c>
      <c r="J53" t="str" cm="1">
        <f t="array" ref="J53">IFERROR(TRANSPOSE(INDEX($A$1:$E$32,,MATCH(DEG!L53,$A$1:$E$1,0))),"")</f>
        <v/>
      </c>
    </row>
    <row r="54" spans="9:10" ht="15.75" thickBot="1">
      <c r="I54" s="19">
        <v>53</v>
      </c>
      <c r="J54" t="str" cm="1">
        <f t="array" ref="J54">IFERROR(TRANSPOSE(INDEX($A$1:$E$32,,MATCH(DEG!L54,$A$1:$E$1,0))),"")</f>
        <v/>
      </c>
    </row>
    <row r="55" spans="9:10" ht="15.75" thickBot="1">
      <c r="I55" s="19">
        <v>54</v>
      </c>
      <c r="J55" t="str" cm="1">
        <f t="array" ref="J55">IFERROR(TRANSPOSE(INDEX($A$1:$E$32,,MATCH(DEG!L55,$A$1:$E$1,0))),"")</f>
        <v/>
      </c>
    </row>
    <row r="56" spans="9:10" ht="15.75" thickBot="1">
      <c r="I56" s="19">
        <v>55</v>
      </c>
      <c r="J56" t="str" cm="1">
        <f t="array" ref="J56">IFERROR(TRANSPOSE(INDEX($A$1:$E$32,,MATCH(DEG!L56,$A$1:$E$1,0))),"")</f>
        <v/>
      </c>
    </row>
    <row r="57" spans="9:10" ht="15.75" thickBot="1">
      <c r="I57" s="19">
        <v>56</v>
      </c>
      <c r="J57" t="str" cm="1">
        <f t="array" ref="J57">IFERROR(TRANSPOSE(INDEX($A$1:$E$32,,MATCH(DEG!L57,$A$1:$E$1,0))),"")</f>
        <v/>
      </c>
    </row>
    <row r="58" spans="9:10" ht="15.75" thickBot="1">
      <c r="I58" s="19">
        <v>57</v>
      </c>
      <c r="J58" t="str" cm="1">
        <f t="array" ref="J58">IFERROR(TRANSPOSE(INDEX($A$1:$E$32,,MATCH(DEG!L58,$A$1:$E$1,0))),"")</f>
        <v/>
      </c>
    </row>
    <row r="59" spans="9:10" ht="15.75" thickBot="1">
      <c r="I59" s="19">
        <v>58</v>
      </c>
      <c r="J59" t="str" cm="1">
        <f t="array" ref="J59">IFERROR(TRANSPOSE(INDEX($A$1:$E$32,,MATCH(DEG!L59,$A$1:$E$1,0))),"")</f>
        <v/>
      </c>
    </row>
    <row r="60" spans="9:10" ht="15.75" thickBot="1">
      <c r="I60" s="19">
        <v>59</v>
      </c>
      <c r="J60" t="str" cm="1">
        <f t="array" ref="J60">IFERROR(TRANSPOSE(INDEX($A$1:$E$32,,MATCH(DEG!L60,$A$1:$E$1,0))),"")</f>
        <v/>
      </c>
    </row>
    <row r="61" spans="9:10" ht="15.75" thickBot="1">
      <c r="I61" s="19">
        <v>60</v>
      </c>
      <c r="J61" t="str" cm="1">
        <f t="array" ref="J61">IFERROR(TRANSPOSE(INDEX($A$1:$E$32,,MATCH(DEG!L61,$A$1:$E$1,0))),"")</f>
        <v/>
      </c>
    </row>
    <row r="62" spans="9:10" ht="15.75" thickBot="1">
      <c r="I62" s="19">
        <v>61</v>
      </c>
      <c r="J62" t="str" cm="1">
        <f t="array" ref="J62">IFERROR(TRANSPOSE(INDEX($A$1:$E$32,,MATCH(DEG!L62,$A$1:$E$1,0))),"")</f>
        <v/>
      </c>
    </row>
    <row r="63" spans="9:10" ht="15.75" thickBot="1">
      <c r="I63" s="19">
        <v>62</v>
      </c>
      <c r="J63" t="str" cm="1">
        <f t="array" ref="J63">IFERROR(TRANSPOSE(INDEX($A$1:$E$32,,MATCH(DEG!L63,$A$1:$E$1,0))),"")</f>
        <v/>
      </c>
    </row>
    <row r="64" spans="9:10" ht="15.75" thickBot="1">
      <c r="I64" s="19">
        <v>63</v>
      </c>
      <c r="J64" t="str" cm="1">
        <f t="array" ref="J64">IFERROR(TRANSPOSE(INDEX($A$1:$E$32,,MATCH(DEG!L64,$A$1:$E$1,0))),"")</f>
        <v/>
      </c>
    </row>
    <row r="65" spans="9:10" ht="15.75" thickBot="1">
      <c r="I65" s="19">
        <v>64</v>
      </c>
      <c r="J65" t="str" cm="1">
        <f t="array" ref="J65">IFERROR(TRANSPOSE(INDEX($A$1:$E$32,,MATCH(DEG!L65,$A$1:$E$1,0))),"")</f>
        <v/>
      </c>
    </row>
    <row r="66" spans="9:10" ht="15.75" thickBot="1">
      <c r="I66" s="19">
        <v>65</v>
      </c>
      <c r="J66" t="str" cm="1">
        <f t="array" ref="J66">IFERROR(TRANSPOSE(INDEX($A$1:$E$32,,MATCH(DEG!L66,$A$1:$E$1,0))),"")</f>
        <v/>
      </c>
    </row>
    <row r="67" spans="9:10" ht="15.75" thickBot="1">
      <c r="I67" s="19">
        <v>66</v>
      </c>
      <c r="J67" t="str" cm="1">
        <f t="array" ref="J67">IFERROR(TRANSPOSE(INDEX($A$1:$E$32,,MATCH(DEG!L67,$A$1:$E$1,0))),"")</f>
        <v/>
      </c>
    </row>
    <row r="68" spans="9:10" ht="15.75" thickBot="1">
      <c r="I68" s="19">
        <v>67</v>
      </c>
      <c r="J68" t="str" cm="1">
        <f t="array" ref="J68">IFERROR(TRANSPOSE(INDEX($A$1:$E$32,,MATCH(DEG!L68,$A$1:$E$1,0))),"")</f>
        <v/>
      </c>
    </row>
    <row r="69" spans="9:10" ht="15.75" thickBot="1">
      <c r="I69" s="19">
        <v>68</v>
      </c>
      <c r="J69" t="str" cm="1">
        <f t="array" ref="J69">IFERROR(TRANSPOSE(INDEX($A$1:$E$32,,MATCH(DEG!L69,$A$1:$E$1,0))),"")</f>
        <v/>
      </c>
    </row>
    <row r="70" spans="9:10" ht="15.75" thickBot="1">
      <c r="I70" s="19">
        <v>69</v>
      </c>
      <c r="J70" t="str" cm="1">
        <f t="array" ref="J70">IFERROR(TRANSPOSE(INDEX($A$1:$E$32,,MATCH(DEG!L70,$A$1:$E$1,0))),"")</f>
        <v/>
      </c>
    </row>
    <row r="71" spans="9:10" ht="15.75" thickBot="1">
      <c r="I71" s="19">
        <v>70</v>
      </c>
      <c r="J71" t="str" cm="1">
        <f t="array" ref="J71">IFERROR(TRANSPOSE(INDEX($A$1:$E$32,,MATCH(DEG!L71,$A$1:$E$1,0))),"")</f>
        <v/>
      </c>
    </row>
    <row r="72" spans="9:10" ht="15.75" thickBot="1">
      <c r="I72" s="19">
        <v>71</v>
      </c>
      <c r="J72" t="str" cm="1">
        <f t="array" ref="J72">IFERROR(TRANSPOSE(INDEX($A$1:$E$32,,MATCH(DEG!L72,$A$1:$E$1,0))),"")</f>
        <v/>
      </c>
    </row>
    <row r="73" spans="9:10" ht="15.75" thickBot="1">
      <c r="I73" s="19">
        <v>72</v>
      </c>
      <c r="J73" t="str" cm="1">
        <f t="array" ref="J73">IFERROR(TRANSPOSE(INDEX($A$1:$E$32,,MATCH(DEG!L73,$A$1:$E$1,0))),"")</f>
        <v/>
      </c>
    </row>
    <row r="74" spans="9:10" ht="15.75" thickBot="1">
      <c r="I74" s="19">
        <v>73</v>
      </c>
      <c r="J74" t="str" cm="1">
        <f t="array" ref="J74">IFERROR(TRANSPOSE(INDEX($A$1:$E$32,,MATCH(DEG!L74,$A$1:$E$1,0))),"")</f>
        <v/>
      </c>
    </row>
    <row r="75" spans="9:10" ht="15.75" thickBot="1">
      <c r="I75" s="19">
        <v>74</v>
      </c>
      <c r="J75" t="str" cm="1">
        <f t="array" ref="J75">IFERROR(TRANSPOSE(INDEX($A$1:$E$32,,MATCH(DEG!L75,$A$1:$E$1,0))),"")</f>
        <v/>
      </c>
    </row>
    <row r="76" spans="9:10" ht="15.75" thickBot="1">
      <c r="I76" s="19">
        <v>75</v>
      </c>
      <c r="J76" t="str" cm="1">
        <f t="array" ref="J76">IFERROR(TRANSPOSE(INDEX($A$1:$E$32,,MATCH(DEG!L76,$A$1:$E$1,0))),"")</f>
        <v/>
      </c>
    </row>
    <row r="77" spans="9:10" ht="15.75" thickBot="1">
      <c r="I77" s="19">
        <v>76</v>
      </c>
      <c r="J77" t="str" cm="1">
        <f t="array" ref="J77">IFERROR(TRANSPOSE(INDEX($A$1:$E$32,,MATCH(DEG!L77,$A$1:$E$1,0))),"")</f>
        <v/>
      </c>
    </row>
    <row r="78" spans="9:10" ht="15.75" thickBot="1">
      <c r="I78" s="19">
        <v>77</v>
      </c>
      <c r="J78" t="str" cm="1">
        <f t="array" ref="J78">IFERROR(TRANSPOSE(INDEX($A$1:$E$32,,MATCH(DEG!L78,$A$1:$E$1,0))),"")</f>
        <v/>
      </c>
    </row>
    <row r="79" spans="9:10" ht="15.75" thickBot="1">
      <c r="I79" s="19">
        <v>78</v>
      </c>
      <c r="J79" t="str" cm="1">
        <f t="array" ref="J79">IFERROR(TRANSPOSE(INDEX($A$1:$E$32,,MATCH(DEG!L79,$A$1:$E$1,0))),"")</f>
        <v/>
      </c>
    </row>
    <row r="80" spans="9:10" ht="15.75" thickBot="1">
      <c r="I80" s="19">
        <v>79</v>
      </c>
      <c r="J80" t="str" cm="1">
        <f t="array" ref="J80">IFERROR(TRANSPOSE(INDEX($A$1:$E$32,,MATCH(DEG!L80,$A$1:$E$1,0))),"")</f>
        <v/>
      </c>
    </row>
    <row r="81" spans="9:10" ht="15.75" thickBot="1">
      <c r="I81" s="19">
        <v>80</v>
      </c>
      <c r="J81" t="str" cm="1">
        <f t="array" ref="J81">IFERROR(TRANSPOSE(INDEX($A$1:$E$32,,MATCH(DEG!L81,$A$1:$E$1,0))),"")</f>
        <v/>
      </c>
    </row>
    <row r="82" spans="9:10" ht="15.75" thickBot="1">
      <c r="I82" s="19">
        <v>81</v>
      </c>
      <c r="J82" t="str" cm="1">
        <f t="array" ref="J82">IFERROR(TRANSPOSE(INDEX($A$1:$E$32,,MATCH(DEG!L82,$A$1:$E$1,0))),"")</f>
        <v/>
      </c>
    </row>
    <row r="83" spans="9:10" ht="15.75" thickBot="1">
      <c r="I83" s="19">
        <v>82</v>
      </c>
      <c r="J83" t="str" cm="1">
        <f t="array" ref="J83">IFERROR(TRANSPOSE(INDEX($A$1:$E$32,,MATCH(DEG!L83,$A$1:$E$1,0))),"")</f>
        <v/>
      </c>
    </row>
    <row r="84" spans="9:10" ht="15.75" thickBot="1">
      <c r="I84" s="19">
        <v>83</v>
      </c>
      <c r="J84" t="str" cm="1">
        <f t="array" ref="J84">IFERROR(TRANSPOSE(INDEX($A$1:$E$32,,MATCH(DEG!L84,$A$1:$E$1,0))),"")</f>
        <v/>
      </c>
    </row>
    <row r="85" spans="9:10" ht="15.75" thickBot="1">
      <c r="I85" s="19">
        <v>84</v>
      </c>
      <c r="J85" t="str" cm="1">
        <f t="array" ref="J85">IFERROR(TRANSPOSE(INDEX($A$1:$E$32,,MATCH(DEG!L85,$A$1:$E$1,0))),"")</f>
        <v/>
      </c>
    </row>
    <row r="86" spans="9:10" ht="15.75" thickBot="1">
      <c r="I86" s="19">
        <v>85</v>
      </c>
      <c r="J86" t="str" cm="1">
        <f t="array" ref="J86">IFERROR(TRANSPOSE(INDEX($A$1:$E$32,,MATCH(DEG!L86,$A$1:$E$1,0))),"")</f>
        <v/>
      </c>
    </row>
    <row r="87" spans="9:10" ht="15.75" thickBot="1">
      <c r="I87" s="19">
        <v>86</v>
      </c>
      <c r="J87" t="str" cm="1">
        <f t="array" ref="J87">IFERROR(TRANSPOSE(INDEX($A$1:$E$32,,MATCH(DEG!L87,$A$1:$E$1,0))),"")</f>
        <v/>
      </c>
    </row>
    <row r="88" spans="9:10" ht="15.75" thickBot="1">
      <c r="I88" s="19">
        <v>87</v>
      </c>
      <c r="J88" t="str" cm="1">
        <f t="array" ref="J88">IFERROR(TRANSPOSE(INDEX($A$1:$E$32,,MATCH(DEG!L88,$A$1:$E$1,0))),"")</f>
        <v/>
      </c>
    </row>
    <row r="89" spans="9:10" ht="15.75" thickBot="1">
      <c r="I89" s="19">
        <v>88</v>
      </c>
      <c r="J89" t="str" cm="1">
        <f t="array" ref="J89">IFERROR(TRANSPOSE(INDEX($A$1:$E$32,,MATCH(DEG!L89,$A$1:$E$1,0))),"")</f>
        <v/>
      </c>
    </row>
    <row r="90" spans="9:10" ht="15.75" thickBot="1">
      <c r="I90" s="19">
        <v>89</v>
      </c>
      <c r="J90" t="str" cm="1">
        <f t="array" ref="J90">IFERROR(TRANSPOSE(INDEX($A$1:$E$32,,MATCH(DEG!L90,$A$1:$E$1,0))),"")</f>
        <v/>
      </c>
    </row>
    <row r="91" spans="9:10" ht="15.75" thickBot="1">
      <c r="I91" s="19">
        <v>90</v>
      </c>
      <c r="J91" t="str" cm="1">
        <f t="array" ref="J91">IFERROR(TRANSPOSE(INDEX($A$1:$E$32,,MATCH(DEG!L91,$A$1:$E$1,0))),"")</f>
        <v/>
      </c>
    </row>
    <row r="92" spans="9:10" ht="15.75" thickBot="1">
      <c r="I92" s="19">
        <v>91</v>
      </c>
      <c r="J92" t="str" cm="1">
        <f t="array" ref="J92">IFERROR(TRANSPOSE(INDEX($A$1:$E$32,,MATCH(DEG!L92,$A$1:$E$1,0))),"")</f>
        <v/>
      </c>
    </row>
    <row r="93" spans="9:10" ht="15.75" thickBot="1">
      <c r="I93" s="19">
        <v>92</v>
      </c>
      <c r="J93" t="str" cm="1">
        <f t="array" ref="J93">IFERROR(TRANSPOSE(INDEX($A$1:$E$32,,MATCH(DEG!L93,$A$1:$E$1,0))),"")</f>
        <v/>
      </c>
    </row>
    <row r="94" spans="9:10" ht="15.75" thickBot="1">
      <c r="I94" s="19">
        <v>93</v>
      </c>
      <c r="J94" t="str" cm="1">
        <f t="array" ref="J94">IFERROR(TRANSPOSE(INDEX($A$1:$E$32,,MATCH(DEG!L94,$A$1:$E$1,0))),"")</f>
        <v/>
      </c>
    </row>
    <row r="95" spans="9:10" ht="15.75" thickBot="1">
      <c r="I95" s="19">
        <v>94</v>
      </c>
      <c r="J95" t="str" cm="1">
        <f t="array" ref="J95">IFERROR(TRANSPOSE(INDEX($A$1:$E$32,,MATCH(DEG!L95,$A$1:$E$1,0))),"")</f>
        <v/>
      </c>
    </row>
    <row r="96" spans="9:10" ht="15.75" thickBot="1">
      <c r="I96" s="19">
        <v>95</v>
      </c>
      <c r="J96" t="str" cm="1">
        <f t="array" ref="J96">IFERROR(TRANSPOSE(INDEX($A$1:$E$32,,MATCH(DEG!L96,$A$1:$E$1,0))),"")</f>
        <v/>
      </c>
    </row>
    <row r="97" spans="9:10" ht="15.75" thickBot="1">
      <c r="I97" s="19">
        <v>96</v>
      </c>
      <c r="J97" t="str" cm="1">
        <f t="array" ref="J97">IFERROR(TRANSPOSE(INDEX($A$1:$E$32,,MATCH(DEG!L97,$A$1:$E$1,0))),"")</f>
        <v/>
      </c>
    </row>
    <row r="98" spans="9:10" ht="15.75" thickBot="1">
      <c r="I98" s="19">
        <v>97</v>
      </c>
      <c r="J98" t="str" cm="1">
        <f t="array" ref="J98">IFERROR(TRANSPOSE(INDEX($A$1:$E$32,,MATCH(DEG!L98,$A$1:$E$1,0))),"")</f>
        <v/>
      </c>
    </row>
    <row r="99" spans="9:10" ht="15.75" thickBot="1">
      <c r="I99" s="19">
        <v>98</v>
      </c>
      <c r="J99" t="str" cm="1">
        <f t="array" ref="J99">IFERROR(TRANSPOSE(INDEX($A$1:$E$32,,MATCH(DEG!L99,$A$1:$E$1,0))),"")</f>
        <v/>
      </c>
    </row>
    <row r="100" spans="9:10" ht="15.75" thickBot="1">
      <c r="I100" s="19">
        <v>99</v>
      </c>
      <c r="J100" t="str" cm="1">
        <f t="array" ref="J100">IFERROR(TRANSPOSE(INDEX($A$1:$E$32,,MATCH(DEG!L100,$A$1:$E$1,0))),"")</f>
        <v/>
      </c>
    </row>
    <row r="101" spans="9:10" ht="15.75" thickBot="1">
      <c r="I101" s="19">
        <v>100</v>
      </c>
      <c r="J101" t="str" cm="1">
        <f t="array" ref="J101">IFERROR(TRANSPOSE(INDEX($A$1:$E$32,,MATCH(DEG!L101,$A$1:$E$1,0))),"")</f>
        <v/>
      </c>
    </row>
    <row r="102" spans="9:10" ht="15.75" thickBot="1">
      <c r="I102" s="19">
        <v>101</v>
      </c>
      <c r="J102" t="str" cm="1">
        <f t="array" ref="J102">IFERROR(TRANSPOSE(INDEX($A$1:$E$32,,MATCH(DEG!L102,$A$1:$E$1,0))),"")</f>
        <v/>
      </c>
    </row>
    <row r="103" spans="9:10" ht="15.75" thickBot="1">
      <c r="I103" s="19">
        <v>102</v>
      </c>
      <c r="J103" t="str" cm="1">
        <f t="array" ref="J103">IFERROR(TRANSPOSE(INDEX($A$1:$E$32,,MATCH(DEG!L103,$A$1:$E$1,0))),"")</f>
        <v/>
      </c>
    </row>
    <row r="104" spans="9:10" ht="15.75" thickBot="1">
      <c r="I104" s="19">
        <v>103</v>
      </c>
      <c r="J104" t="str" cm="1">
        <f t="array" ref="J104">IFERROR(TRANSPOSE(INDEX($A$1:$E$32,,MATCH(DEG!L104,$A$1:$E$1,0))),"")</f>
        <v/>
      </c>
    </row>
    <row r="105" spans="9:10" ht="15.75" thickBot="1">
      <c r="I105" s="19">
        <v>104</v>
      </c>
      <c r="J105" t="str" cm="1">
        <f t="array" ref="J105">IFERROR(TRANSPOSE(INDEX($A$1:$E$32,,MATCH(DEG!L105,$A$1:$E$1,0))),"")</f>
        <v/>
      </c>
    </row>
    <row r="106" spans="9:10" ht="15.75" thickBot="1">
      <c r="I106" s="19">
        <v>105</v>
      </c>
      <c r="J106" t="str" cm="1">
        <f t="array" ref="J106">IFERROR(TRANSPOSE(INDEX($A$1:$E$32,,MATCH(DEG!L106,$A$1:$E$1,0))),"")</f>
        <v/>
      </c>
    </row>
    <row r="107" spans="9:10" ht="15.75" thickBot="1">
      <c r="I107" s="19">
        <v>106</v>
      </c>
      <c r="J107" t="str" cm="1">
        <f t="array" ref="J107">IFERROR(TRANSPOSE(INDEX($A$1:$E$32,,MATCH(DEG!L107,$A$1:$E$1,0))),"")</f>
        <v/>
      </c>
    </row>
    <row r="108" spans="9:10" ht="15.75" thickBot="1">
      <c r="I108" s="19">
        <v>107</v>
      </c>
      <c r="J108" t="str" cm="1">
        <f t="array" ref="J108">IFERROR(TRANSPOSE(INDEX($A$1:$E$32,,MATCH(DEG!L108,$A$1:$E$1,0))),"")</f>
        <v/>
      </c>
    </row>
    <row r="109" spans="9:10" ht="15.75" thickBot="1">
      <c r="I109" s="19">
        <v>108</v>
      </c>
      <c r="J109" t="str" cm="1">
        <f t="array" ref="J109">IFERROR(TRANSPOSE(INDEX($A$1:$E$32,,MATCH(DEG!L109,$A$1:$E$1,0))),"")</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9"/>
  <sheetViews>
    <sheetView workbookViewId="0">
      <selection activeCell="C227" sqref="C227"/>
    </sheetView>
  </sheetViews>
  <sheetFormatPr defaultColWidth="22.5703125" defaultRowHeight="15"/>
  <cols>
    <col min="1" max="3" width="22.42578125" bestFit="1" customWidth="1"/>
  </cols>
  <sheetData>
    <row r="1" spans="1:3" ht="16.5" thickTop="1" thickBot="1">
      <c r="A1" s="20" t="s">
        <v>33</v>
      </c>
      <c r="B1" s="21" t="s">
        <v>45</v>
      </c>
      <c r="C1" s="21" t="s">
        <v>96</v>
      </c>
    </row>
    <row r="2" spans="1:3" ht="30" thickBot="1">
      <c r="A2" s="22" t="s">
        <v>20</v>
      </c>
      <c r="B2" s="23" t="s">
        <v>20</v>
      </c>
      <c r="C2" s="23" t="s">
        <v>20</v>
      </c>
    </row>
    <row r="3" spans="1:3" ht="58.5" thickBot="1">
      <c r="A3" s="30" t="s">
        <v>175</v>
      </c>
      <c r="B3" s="34" t="s">
        <v>181</v>
      </c>
      <c r="C3" s="36" t="s">
        <v>187</v>
      </c>
    </row>
    <row r="4" spans="1:3" ht="60.75" thickBot="1">
      <c r="A4" s="31" t="s">
        <v>176</v>
      </c>
      <c r="B4" s="35" t="s">
        <v>180</v>
      </c>
      <c r="C4" s="34" t="s">
        <v>182</v>
      </c>
    </row>
    <row r="5" spans="1:3" ht="30.75" thickBot="1">
      <c r="A5" s="31" t="s">
        <v>177</v>
      </c>
      <c r="B5" s="35" t="s">
        <v>179</v>
      </c>
      <c r="C5" s="36" t="s">
        <v>183</v>
      </c>
    </row>
    <row r="6" spans="1:3" ht="57.75" thickBot="1">
      <c r="A6" s="32" t="s">
        <v>178</v>
      </c>
      <c r="B6" s="27"/>
      <c r="C6" s="37" t="s">
        <v>184</v>
      </c>
    </row>
    <row r="7" spans="1:3" ht="60.75" thickBot="1">
      <c r="A7" s="33" t="s">
        <v>179</v>
      </c>
      <c r="B7" s="27"/>
      <c r="C7" s="36" t="s">
        <v>185</v>
      </c>
    </row>
    <row r="8" spans="1:3" ht="60.75" thickBot="1">
      <c r="A8" s="33" t="s">
        <v>180</v>
      </c>
      <c r="B8" s="27"/>
      <c r="C8" s="36" t="s">
        <v>186</v>
      </c>
    </row>
    <row r="9" spans="1:3" ht="15.75" thickBot="1">
      <c r="A9" s="29"/>
      <c r="B9" s="27"/>
      <c r="C9" s="27"/>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BM233"/>
  <sheetViews>
    <sheetView zoomScale="70" zoomScaleNormal="70" workbookViewId="0">
      <pane ySplit="1" topLeftCell="A2" activePane="bottomLeft" state="frozen"/>
      <selection pane="bottomLeft" activeCell="N66" sqref="N66"/>
    </sheetView>
  </sheetViews>
  <sheetFormatPr defaultColWidth="18.42578125" defaultRowHeight="72.75" customHeight="1"/>
  <cols>
    <col min="1" max="1" width="8.85546875" style="102" customWidth="1"/>
    <col min="2" max="2" width="21.85546875" style="102" customWidth="1"/>
    <col min="3" max="3" width="19.5703125" style="102" bestFit="1" customWidth="1"/>
    <col min="4" max="4" width="21.28515625" style="56" customWidth="1"/>
    <col min="5" max="5" width="14.42578125" style="102" bestFit="1" customWidth="1"/>
    <col min="6" max="6" width="15.5703125" style="102" customWidth="1"/>
    <col min="7" max="7" width="20.28515625" style="102" customWidth="1"/>
    <col min="8" max="8" width="38.5703125" style="56" customWidth="1"/>
    <col min="9" max="9" width="28.85546875" style="56" customWidth="1"/>
    <col min="10" max="10" width="29.85546875" style="102" customWidth="1"/>
    <col min="11" max="11" width="26.7109375" style="102" customWidth="1"/>
    <col min="12" max="12" width="24.28515625" style="174" customWidth="1"/>
    <col min="13" max="13" width="17.28515625" style="94" customWidth="1"/>
    <col min="14" max="14" width="18" style="56" customWidth="1"/>
    <col min="15" max="15" width="20.28515625" style="174" customWidth="1"/>
    <col min="16" max="16" width="23.140625" style="95" customWidth="1"/>
    <col min="17" max="17" width="15.5703125" style="96" bestFit="1" customWidth="1"/>
    <col min="18" max="18" width="21.85546875" style="56" customWidth="1"/>
    <col min="19" max="19" width="32" style="102" customWidth="1"/>
    <col min="20" max="20" width="21.42578125" style="56" bestFit="1" customWidth="1"/>
    <col min="21" max="52" width="18.42578125" style="56"/>
    <col min="53" max="53" width="16.140625" style="56" bestFit="1" customWidth="1"/>
    <col min="54" max="16384" width="18.42578125" style="56"/>
  </cols>
  <sheetData>
    <row r="1" spans="1:65" s="102" customFormat="1" ht="72.75" customHeight="1">
      <c r="A1" s="97" t="s">
        <v>0</v>
      </c>
      <c r="B1" s="97" t="s">
        <v>1</v>
      </c>
      <c r="C1" s="97" t="s">
        <v>2</v>
      </c>
      <c r="D1" s="97" t="s">
        <v>3</v>
      </c>
      <c r="E1" s="98" t="s">
        <v>4</v>
      </c>
      <c r="F1" s="98" t="s">
        <v>5</v>
      </c>
      <c r="G1" s="97" t="s">
        <v>41</v>
      </c>
      <c r="H1" s="97" t="s">
        <v>42</v>
      </c>
      <c r="I1" s="97" t="s">
        <v>43</v>
      </c>
      <c r="J1" s="97" t="s">
        <v>7</v>
      </c>
      <c r="K1" s="97" t="s">
        <v>8</v>
      </c>
      <c r="L1" s="99" t="s">
        <v>9</v>
      </c>
      <c r="M1" s="99" t="s">
        <v>10</v>
      </c>
      <c r="N1" s="97" t="s">
        <v>11</v>
      </c>
      <c r="O1" s="99" t="s">
        <v>12</v>
      </c>
      <c r="P1" s="100" t="s">
        <v>13</v>
      </c>
      <c r="Q1" s="101" t="s">
        <v>14</v>
      </c>
      <c r="R1" s="97" t="s">
        <v>15</v>
      </c>
      <c r="S1" s="97" t="s">
        <v>44</v>
      </c>
      <c r="T1" s="97" t="s">
        <v>17</v>
      </c>
    </row>
    <row r="2" spans="1:65" ht="72.75" customHeight="1">
      <c r="A2" s="104">
        <v>451</v>
      </c>
      <c r="B2" s="104" t="str">
        <f>IF(OR(D2="VIETNAM",D2="THAILANDIA (EX SIAM)",D2="TAIWAN",D2="SRI LANKA",D2="SINGAPORE",D2="REPUBBLICA DELL'INDIA",D2="NEPAL",D2="MYANMAR (EX BIRMANIA)",D2="MAURITIUS",D2="MALESIA",D2="MALDIVE",D2="LAOS",D2="INDONESIA",D2="FILIPPINE",D2="CAMBOGIA",D2="NORVEGIA",D2="COREA DEL SUD",D2="CINA",D2="BRASILE",D2="AUSTRALIA",D2="QATAR",D2="EMIRATI ARABI UNITI",),"SI","NO")</f>
        <v>NO</v>
      </c>
      <c r="C2" s="104" t="str">
        <f>IF(OR(D2="VIETNAM",D2="THAILANDIA (EX SIAM)",D2="TAIWAN",D2="SRI LANKA",D2="SINGAPORE",D2="REPUBBLICA DELL'INDIA",D2="NEPAL",D2="MYANMAR (EX BIRMANIA)",D2="MAURITIUS",D2="MALESIA",D2="MALDIVE",D2="LAOS",D2="INDONESIA",D2="FILIPPINE",D2="CAMBOGIA"),"Area Sud Est Asiatico e Arcipelaghi Oceano indiano","")</f>
        <v/>
      </c>
      <c r="D2" s="63" t="s">
        <v>18</v>
      </c>
      <c r="E2" s="106" t="s">
        <v>19</v>
      </c>
      <c r="F2" s="106" t="s">
        <v>19</v>
      </c>
      <c r="G2" s="104" t="s">
        <v>45</v>
      </c>
      <c r="H2" s="88" t="s">
        <v>46</v>
      </c>
      <c r="I2" s="88"/>
      <c r="J2" s="116" t="s">
        <v>47</v>
      </c>
      <c r="K2" s="104" t="s">
        <v>48</v>
      </c>
      <c r="L2" s="132" t="s">
        <v>19</v>
      </c>
      <c r="M2" s="64">
        <v>0</v>
      </c>
      <c r="N2" s="104">
        <f>IF(M2=0,0,1)</f>
        <v>0</v>
      </c>
      <c r="O2" s="132">
        <f>IF(M2="SELEZIONARE COSTO UNITARIO",0,M2*N2)</f>
        <v>0</v>
      </c>
      <c r="P2" s="65" t="s">
        <v>23</v>
      </c>
      <c r="Q2" s="66"/>
      <c r="R2" s="62"/>
      <c r="S2" s="104" t="s">
        <v>19</v>
      </c>
      <c r="T2" s="62"/>
      <c r="AZ2" s="56" t="s">
        <v>20</v>
      </c>
      <c r="BA2" s="56" t="s">
        <v>22</v>
      </c>
      <c r="BB2" s="56">
        <v>0</v>
      </c>
      <c r="BD2" s="56" t="s">
        <v>24</v>
      </c>
      <c r="BF2" s="222" t="s">
        <v>46</v>
      </c>
      <c r="BK2" s="94">
        <v>0</v>
      </c>
      <c r="BM2" s="182">
        <v>0</v>
      </c>
    </row>
    <row r="3" spans="1:65" ht="72.75" customHeight="1">
      <c r="A3" s="104">
        <v>452</v>
      </c>
      <c r="B3" s="104" t="str">
        <f t="shared" ref="B3:B66" si="0">IF(OR(D3="VIETNAM",D3="THAILANDIA (EX SIAM)",D3="TAIWAN",D3="SRI LANKA",D3="SINGAPORE",D3="REPUBBLICA DELL'INDIA",D3="NEPAL",D3="MYANMAR (EX BIRMANIA)",D3="MAURITIUS",D3="MALESIA",D3="MALDIVE",D3="LAOS",D3="INDONESIA",D3="FILIPPINE",D3="CAMBOGIA",D3="NORVEGIA",D3="COREA DEL SUD",D3="CINA",D3="BRASILE",D3="AUSTRALIA",D3="QATAR",D3="EMIRATI ARABI UNITI",),"SI","NO")</f>
        <v>NO</v>
      </c>
      <c r="C3" s="104" t="str">
        <f t="shared" ref="C3:C66" si="1">IF(OR(D3="VIETNAM",D3="THAILANDIA (EX SIAM)",D3="TAIWAN",D3="SRI LANKA",D3="SINGAPORE",D3="REPUBBLICA DELL'INDIA",D3="NEPAL",D3="MYANMAR (EX BIRMANIA)",D3="MAURITIUS",D3="MALESIA",D3="MALDIVE",D3="LAOS",D3="INDONESIA",D3="FILIPPINE",D3="CAMBOGIA"),"Area Sud Est Asiatico e Arcipelaghi Oceano indiano","")</f>
        <v/>
      </c>
      <c r="D3" s="63" t="s">
        <v>18</v>
      </c>
      <c r="E3" s="106" t="s">
        <v>19</v>
      </c>
      <c r="F3" s="106" t="s">
        <v>19</v>
      </c>
      <c r="G3" s="104" t="s">
        <v>45</v>
      </c>
      <c r="H3" s="88" t="s">
        <v>46</v>
      </c>
      <c r="I3" s="88"/>
      <c r="J3" s="116" t="s">
        <v>47</v>
      </c>
      <c r="K3" s="104" t="s">
        <v>48</v>
      </c>
      <c r="L3" s="132" t="s">
        <v>19</v>
      </c>
      <c r="M3" s="64">
        <v>0</v>
      </c>
      <c r="N3" s="104">
        <f t="shared" ref="N3:N31" si="2">IF(M3=0,0,1)</f>
        <v>0</v>
      </c>
      <c r="O3" s="132">
        <f t="shared" ref="O3:O41" si="3">IF(M3="SELEZIONARE COSTO UNITARIO",0,M3*N3)</f>
        <v>0</v>
      </c>
      <c r="P3" s="65" t="s">
        <v>23</v>
      </c>
      <c r="Q3" s="66"/>
      <c r="R3" s="62"/>
      <c r="S3" s="104" t="s">
        <v>19</v>
      </c>
      <c r="T3" s="62"/>
      <c r="AZ3" s="56" t="s">
        <v>47</v>
      </c>
      <c r="BA3" s="56">
        <v>1000</v>
      </c>
      <c r="BB3" s="56">
        <v>1</v>
      </c>
      <c r="BC3" s="56" t="s">
        <v>26</v>
      </c>
      <c r="BD3" s="56" t="s">
        <v>27</v>
      </c>
      <c r="BF3" s="222" t="s">
        <v>49</v>
      </c>
      <c r="BK3" s="94">
        <v>3000</v>
      </c>
      <c r="BM3" s="182">
        <v>1200</v>
      </c>
    </row>
    <row r="4" spans="1:65" ht="72.75" customHeight="1">
      <c r="A4" s="104">
        <v>453</v>
      </c>
      <c r="B4" s="104" t="str">
        <f t="shared" si="0"/>
        <v>NO</v>
      </c>
      <c r="C4" s="104" t="str">
        <f t="shared" si="1"/>
        <v/>
      </c>
      <c r="D4" s="63" t="s">
        <v>18</v>
      </c>
      <c r="E4" s="106" t="s">
        <v>19</v>
      </c>
      <c r="F4" s="106" t="s">
        <v>19</v>
      </c>
      <c r="G4" s="104" t="s">
        <v>45</v>
      </c>
      <c r="H4" s="88" t="s">
        <v>46</v>
      </c>
      <c r="I4" s="88"/>
      <c r="J4" s="116" t="s">
        <v>47</v>
      </c>
      <c r="K4" s="104" t="s">
        <v>48</v>
      </c>
      <c r="L4" s="132" t="s">
        <v>19</v>
      </c>
      <c r="M4" s="64">
        <v>0</v>
      </c>
      <c r="N4" s="104">
        <f t="shared" si="2"/>
        <v>0</v>
      </c>
      <c r="O4" s="132">
        <f t="shared" si="3"/>
        <v>0</v>
      </c>
      <c r="P4" s="65" t="s">
        <v>23</v>
      </c>
      <c r="Q4" s="66"/>
      <c r="R4" s="62"/>
      <c r="S4" s="104" t="s">
        <v>19</v>
      </c>
      <c r="T4" s="62"/>
      <c r="BA4" s="56">
        <v>5000</v>
      </c>
      <c r="BB4" s="56">
        <v>2</v>
      </c>
      <c r="BD4" s="56" t="s">
        <v>21</v>
      </c>
      <c r="BF4" s="222" t="s">
        <v>50</v>
      </c>
      <c r="BK4" s="94">
        <v>2400</v>
      </c>
      <c r="BM4" s="182">
        <v>960</v>
      </c>
    </row>
    <row r="5" spans="1:65" ht="72.75" customHeight="1">
      <c r="A5" s="104">
        <v>454</v>
      </c>
      <c r="B5" s="104" t="str">
        <f t="shared" si="0"/>
        <v>NO</v>
      </c>
      <c r="C5" s="104" t="str">
        <f t="shared" si="1"/>
        <v/>
      </c>
      <c r="D5" s="63" t="s">
        <v>18</v>
      </c>
      <c r="E5" s="106" t="s">
        <v>19</v>
      </c>
      <c r="F5" s="106" t="s">
        <v>19</v>
      </c>
      <c r="G5" s="104" t="s">
        <v>45</v>
      </c>
      <c r="H5" s="88" t="s">
        <v>46</v>
      </c>
      <c r="I5" s="88"/>
      <c r="J5" s="116" t="s">
        <v>47</v>
      </c>
      <c r="K5" s="104" t="s">
        <v>48</v>
      </c>
      <c r="L5" s="132" t="s">
        <v>19</v>
      </c>
      <c r="M5" s="64">
        <v>0</v>
      </c>
      <c r="N5" s="104">
        <f t="shared" si="2"/>
        <v>0</v>
      </c>
      <c r="O5" s="132">
        <f t="shared" si="3"/>
        <v>0</v>
      </c>
      <c r="P5" s="65" t="s">
        <v>23</v>
      </c>
      <c r="Q5" s="66"/>
      <c r="R5" s="62"/>
      <c r="S5" s="104" t="s">
        <v>19</v>
      </c>
      <c r="T5" s="62"/>
      <c r="BF5" s="222" t="s">
        <v>51</v>
      </c>
      <c r="BK5" s="94">
        <v>2149.58</v>
      </c>
      <c r="BM5" s="182">
        <v>768</v>
      </c>
    </row>
    <row r="6" spans="1:65" ht="72.75" customHeight="1">
      <c r="A6" s="104">
        <v>455</v>
      </c>
      <c r="B6" s="104" t="str">
        <f t="shared" si="0"/>
        <v>NO</v>
      </c>
      <c r="C6" s="104" t="str">
        <f t="shared" si="1"/>
        <v/>
      </c>
      <c r="D6" s="63" t="s">
        <v>18</v>
      </c>
      <c r="E6" s="106" t="s">
        <v>19</v>
      </c>
      <c r="F6" s="106" t="s">
        <v>19</v>
      </c>
      <c r="G6" s="104" t="s">
        <v>45</v>
      </c>
      <c r="H6" s="88" t="s">
        <v>46</v>
      </c>
      <c r="I6" s="88"/>
      <c r="J6" s="116" t="s">
        <v>47</v>
      </c>
      <c r="K6" s="104" t="s">
        <v>48</v>
      </c>
      <c r="L6" s="132" t="s">
        <v>19</v>
      </c>
      <c r="M6" s="64">
        <v>0</v>
      </c>
      <c r="N6" s="104">
        <f t="shared" si="2"/>
        <v>0</v>
      </c>
      <c r="O6" s="132">
        <f t="shared" si="3"/>
        <v>0</v>
      </c>
      <c r="P6" s="65" t="s">
        <v>23</v>
      </c>
      <c r="Q6" s="66"/>
      <c r="R6" s="62"/>
      <c r="S6" s="104" t="s">
        <v>19</v>
      </c>
      <c r="T6" s="62"/>
      <c r="BF6" s="222" t="s">
        <v>52</v>
      </c>
      <c r="BK6" s="94">
        <v>2065.39</v>
      </c>
      <c r="BM6" s="182">
        <v>614.4</v>
      </c>
    </row>
    <row r="7" spans="1:65" ht="72.75" customHeight="1">
      <c r="A7" s="104">
        <v>456</v>
      </c>
      <c r="B7" s="104" t="str">
        <f t="shared" si="0"/>
        <v>NO</v>
      </c>
      <c r="C7" s="104" t="str">
        <f t="shared" si="1"/>
        <v/>
      </c>
      <c r="D7" s="63" t="s">
        <v>18</v>
      </c>
      <c r="E7" s="106" t="s">
        <v>19</v>
      </c>
      <c r="F7" s="106" t="s">
        <v>19</v>
      </c>
      <c r="G7" s="104" t="s">
        <v>45</v>
      </c>
      <c r="H7" s="88" t="s">
        <v>46</v>
      </c>
      <c r="I7" s="88"/>
      <c r="J7" s="116" t="s">
        <v>47</v>
      </c>
      <c r="K7" s="104" t="s">
        <v>48</v>
      </c>
      <c r="L7" s="132" t="s">
        <v>19</v>
      </c>
      <c r="M7" s="64">
        <v>0</v>
      </c>
      <c r="N7" s="104">
        <f t="shared" si="2"/>
        <v>0</v>
      </c>
      <c r="O7" s="132">
        <f t="shared" si="3"/>
        <v>0</v>
      </c>
      <c r="P7" s="65" t="s">
        <v>23</v>
      </c>
      <c r="Q7" s="66"/>
      <c r="R7" s="62"/>
      <c r="S7" s="104" t="s">
        <v>19</v>
      </c>
      <c r="T7" s="62"/>
      <c r="BF7" s="222" t="s">
        <v>53</v>
      </c>
      <c r="BK7" s="94">
        <v>1719.664</v>
      </c>
      <c r="BM7" s="182">
        <v>491.52</v>
      </c>
    </row>
    <row r="8" spans="1:65" ht="72.75" customHeight="1">
      <c r="A8" s="104">
        <v>457</v>
      </c>
      <c r="B8" s="104" t="str">
        <f t="shared" si="0"/>
        <v>NO</v>
      </c>
      <c r="C8" s="104" t="str">
        <f t="shared" si="1"/>
        <v/>
      </c>
      <c r="D8" s="63" t="s">
        <v>18</v>
      </c>
      <c r="E8" s="106" t="s">
        <v>19</v>
      </c>
      <c r="F8" s="106" t="s">
        <v>19</v>
      </c>
      <c r="G8" s="104" t="s">
        <v>45</v>
      </c>
      <c r="H8" s="88" t="s">
        <v>46</v>
      </c>
      <c r="I8" s="88"/>
      <c r="J8" s="116" t="s">
        <v>47</v>
      </c>
      <c r="K8" s="104" t="s">
        <v>48</v>
      </c>
      <c r="L8" s="132" t="s">
        <v>19</v>
      </c>
      <c r="M8" s="64">
        <v>0</v>
      </c>
      <c r="N8" s="104">
        <f t="shared" si="2"/>
        <v>0</v>
      </c>
      <c r="O8" s="132">
        <f t="shared" si="3"/>
        <v>0</v>
      </c>
      <c r="P8" s="65" t="s">
        <v>23</v>
      </c>
      <c r="Q8" s="66"/>
      <c r="R8" s="62"/>
      <c r="S8" s="104" t="s">
        <v>19</v>
      </c>
      <c r="T8" s="62"/>
      <c r="BF8" s="222" t="s">
        <v>54</v>
      </c>
      <c r="BK8" s="94">
        <v>1375.7311999999999</v>
      </c>
      <c r="BM8" s="182">
        <v>393.21600000000001</v>
      </c>
    </row>
    <row r="9" spans="1:65" ht="72.75" customHeight="1">
      <c r="A9" s="104">
        <v>458</v>
      </c>
      <c r="B9" s="104" t="str">
        <f t="shared" si="0"/>
        <v>NO</v>
      </c>
      <c r="C9" s="104" t="str">
        <f t="shared" si="1"/>
        <v/>
      </c>
      <c r="D9" s="63" t="s">
        <v>18</v>
      </c>
      <c r="E9" s="106" t="s">
        <v>19</v>
      </c>
      <c r="F9" s="106" t="s">
        <v>19</v>
      </c>
      <c r="G9" s="104" t="s">
        <v>45</v>
      </c>
      <c r="H9" s="88" t="s">
        <v>46</v>
      </c>
      <c r="I9" s="88"/>
      <c r="J9" s="116" t="s">
        <v>47</v>
      </c>
      <c r="K9" s="104" t="s">
        <v>48</v>
      </c>
      <c r="L9" s="132" t="s">
        <v>19</v>
      </c>
      <c r="M9" s="64">
        <v>0</v>
      </c>
      <c r="N9" s="104">
        <f t="shared" si="2"/>
        <v>0</v>
      </c>
      <c r="O9" s="132">
        <f t="shared" si="3"/>
        <v>0</v>
      </c>
      <c r="P9" s="65" t="s">
        <v>23</v>
      </c>
      <c r="Q9" s="66"/>
      <c r="R9" s="62"/>
      <c r="S9" s="104" t="s">
        <v>19</v>
      </c>
      <c r="T9" s="62"/>
      <c r="BF9" s="222" t="s">
        <v>55</v>
      </c>
      <c r="BK9" s="94">
        <v>1100.5849599999999</v>
      </c>
      <c r="BM9" s="182">
        <v>314.57280000000003</v>
      </c>
    </row>
    <row r="10" spans="1:65" ht="72.75" customHeight="1">
      <c r="A10" s="104">
        <v>459</v>
      </c>
      <c r="B10" s="104" t="str">
        <f t="shared" si="0"/>
        <v>NO</v>
      </c>
      <c r="C10" s="104" t="str">
        <f t="shared" si="1"/>
        <v/>
      </c>
      <c r="D10" s="63" t="s">
        <v>18</v>
      </c>
      <c r="E10" s="106" t="s">
        <v>19</v>
      </c>
      <c r="F10" s="106" t="s">
        <v>19</v>
      </c>
      <c r="G10" s="104" t="s">
        <v>45</v>
      </c>
      <c r="H10" s="88" t="s">
        <v>46</v>
      </c>
      <c r="I10" s="88"/>
      <c r="J10" s="116" t="s">
        <v>47</v>
      </c>
      <c r="K10" s="104" t="s">
        <v>48</v>
      </c>
      <c r="L10" s="132" t="s">
        <v>19</v>
      </c>
      <c r="M10" s="64">
        <v>0</v>
      </c>
      <c r="N10" s="104">
        <f t="shared" si="2"/>
        <v>0</v>
      </c>
      <c r="O10" s="132">
        <f t="shared" si="3"/>
        <v>0</v>
      </c>
      <c r="P10" s="65" t="s">
        <v>23</v>
      </c>
      <c r="Q10" s="66"/>
      <c r="R10" s="62"/>
      <c r="S10" s="104" t="s">
        <v>19</v>
      </c>
      <c r="T10" s="62"/>
      <c r="BF10" s="222" t="s">
        <v>56</v>
      </c>
      <c r="BK10" s="94">
        <v>880.46796799999993</v>
      </c>
      <c r="BM10" s="182">
        <v>251.65824000000003</v>
      </c>
    </row>
    <row r="11" spans="1:65" ht="72.75" customHeight="1">
      <c r="A11" s="104">
        <v>460</v>
      </c>
      <c r="B11" s="104" t="str">
        <f t="shared" si="0"/>
        <v>NO</v>
      </c>
      <c r="C11" s="104" t="str">
        <f t="shared" si="1"/>
        <v/>
      </c>
      <c r="D11" s="63" t="s">
        <v>18</v>
      </c>
      <c r="E11" s="106" t="s">
        <v>19</v>
      </c>
      <c r="F11" s="106" t="s">
        <v>19</v>
      </c>
      <c r="G11" s="104" t="s">
        <v>45</v>
      </c>
      <c r="H11" s="88" t="s">
        <v>46</v>
      </c>
      <c r="I11" s="88"/>
      <c r="J11" s="116" t="s">
        <v>47</v>
      </c>
      <c r="K11" s="104" t="s">
        <v>48</v>
      </c>
      <c r="L11" s="132" t="s">
        <v>19</v>
      </c>
      <c r="M11" s="64">
        <v>0</v>
      </c>
      <c r="N11" s="104">
        <f t="shared" si="2"/>
        <v>0</v>
      </c>
      <c r="O11" s="132">
        <f t="shared" si="3"/>
        <v>0</v>
      </c>
      <c r="P11" s="65" t="s">
        <v>23</v>
      </c>
      <c r="Q11" s="66"/>
      <c r="R11" s="62"/>
      <c r="S11" s="104" t="s">
        <v>19</v>
      </c>
      <c r="T11" s="62"/>
      <c r="BF11" s="222" t="s">
        <v>57</v>
      </c>
      <c r="BK11" s="94">
        <v>704.37437439999997</v>
      </c>
      <c r="BM11" s="182">
        <v>201.32659200000003</v>
      </c>
    </row>
    <row r="12" spans="1:65" ht="72.75" customHeight="1">
      <c r="A12" s="104">
        <v>461</v>
      </c>
      <c r="B12" s="104" t="str">
        <f t="shared" si="0"/>
        <v>NO</v>
      </c>
      <c r="C12" s="104" t="str">
        <f t="shared" si="1"/>
        <v/>
      </c>
      <c r="D12" s="63" t="s">
        <v>18</v>
      </c>
      <c r="E12" s="106" t="s">
        <v>19</v>
      </c>
      <c r="F12" s="106" t="s">
        <v>19</v>
      </c>
      <c r="G12" s="104" t="s">
        <v>45</v>
      </c>
      <c r="H12" s="88" t="s">
        <v>46</v>
      </c>
      <c r="I12" s="88"/>
      <c r="J12" s="116" t="s">
        <v>47</v>
      </c>
      <c r="K12" s="104" t="s">
        <v>48</v>
      </c>
      <c r="L12" s="132" t="s">
        <v>19</v>
      </c>
      <c r="M12" s="64">
        <v>0</v>
      </c>
      <c r="N12" s="104">
        <f t="shared" si="2"/>
        <v>0</v>
      </c>
      <c r="O12" s="132">
        <f t="shared" si="3"/>
        <v>0</v>
      </c>
      <c r="P12" s="65" t="s">
        <v>23</v>
      </c>
      <c r="Q12" s="66"/>
      <c r="R12" s="62"/>
      <c r="S12" s="104" t="s">
        <v>19</v>
      </c>
      <c r="T12" s="62"/>
      <c r="BF12" s="222" t="s">
        <v>58</v>
      </c>
      <c r="BK12" s="94">
        <v>692.36</v>
      </c>
      <c r="BM12" s="182">
        <v>161.06127360000002</v>
      </c>
    </row>
    <row r="13" spans="1:65" ht="72.75" customHeight="1">
      <c r="A13" s="104">
        <v>462</v>
      </c>
      <c r="B13" s="104" t="str">
        <f t="shared" si="0"/>
        <v>NO</v>
      </c>
      <c r="C13" s="104" t="str">
        <f t="shared" si="1"/>
        <v/>
      </c>
      <c r="D13" s="63" t="s">
        <v>18</v>
      </c>
      <c r="E13" s="106" t="s">
        <v>19</v>
      </c>
      <c r="F13" s="106" t="s">
        <v>19</v>
      </c>
      <c r="G13" s="104" t="s">
        <v>45</v>
      </c>
      <c r="H13" s="88" t="s">
        <v>46</v>
      </c>
      <c r="I13" s="88"/>
      <c r="J13" s="116" t="s">
        <v>47</v>
      </c>
      <c r="K13" s="104" t="s">
        <v>48</v>
      </c>
      <c r="L13" s="132" t="s">
        <v>19</v>
      </c>
      <c r="M13" s="64">
        <v>0</v>
      </c>
      <c r="N13" s="104">
        <f t="shared" si="2"/>
        <v>0</v>
      </c>
      <c r="O13" s="132">
        <f t="shared" si="3"/>
        <v>0</v>
      </c>
      <c r="P13" s="65" t="s">
        <v>23</v>
      </c>
      <c r="Q13" s="66"/>
      <c r="R13" s="62"/>
      <c r="S13" s="104" t="s">
        <v>19</v>
      </c>
      <c r="T13" s="62"/>
      <c r="BF13" s="222" t="s">
        <v>59</v>
      </c>
      <c r="BK13" s="94">
        <v>563.49949951999997</v>
      </c>
      <c r="BM13" s="182">
        <v>128.84901888000002</v>
      </c>
    </row>
    <row r="14" spans="1:65" ht="72.75" customHeight="1">
      <c r="A14" s="104">
        <v>463</v>
      </c>
      <c r="B14" s="104" t="str">
        <f t="shared" si="0"/>
        <v>NO</v>
      </c>
      <c r="C14" s="104" t="str">
        <f t="shared" si="1"/>
        <v/>
      </c>
      <c r="D14" s="63" t="s">
        <v>18</v>
      </c>
      <c r="E14" s="106" t="s">
        <v>19</v>
      </c>
      <c r="F14" s="106" t="s">
        <v>19</v>
      </c>
      <c r="G14" s="104" t="s">
        <v>45</v>
      </c>
      <c r="H14" s="88" t="s">
        <v>46</v>
      </c>
      <c r="I14" s="88"/>
      <c r="J14" s="116" t="s">
        <v>47</v>
      </c>
      <c r="K14" s="104" t="s">
        <v>48</v>
      </c>
      <c r="L14" s="132" t="s">
        <v>19</v>
      </c>
      <c r="M14" s="64">
        <v>0</v>
      </c>
      <c r="N14" s="104">
        <f t="shared" si="2"/>
        <v>0</v>
      </c>
      <c r="O14" s="132">
        <f t="shared" si="3"/>
        <v>0</v>
      </c>
      <c r="P14" s="65" t="s">
        <v>23</v>
      </c>
      <c r="Q14" s="66"/>
      <c r="R14" s="62"/>
      <c r="S14" s="104" t="s">
        <v>19</v>
      </c>
      <c r="T14" s="62"/>
      <c r="BF14" s="222" t="s">
        <v>60</v>
      </c>
      <c r="BK14" s="94">
        <v>450.79959961599997</v>
      </c>
      <c r="BM14" s="182">
        <v>103.07921510400001</v>
      </c>
    </row>
    <row r="15" spans="1:65" ht="72.75" customHeight="1">
      <c r="A15" s="104">
        <v>464</v>
      </c>
      <c r="B15" s="104" t="str">
        <f t="shared" si="0"/>
        <v>NO</v>
      </c>
      <c r="C15" s="104" t="str">
        <f t="shared" si="1"/>
        <v/>
      </c>
      <c r="D15" s="63" t="s">
        <v>18</v>
      </c>
      <c r="E15" s="106" t="s">
        <v>19</v>
      </c>
      <c r="F15" s="106" t="s">
        <v>19</v>
      </c>
      <c r="G15" s="104" t="s">
        <v>45</v>
      </c>
      <c r="H15" s="88" t="s">
        <v>46</v>
      </c>
      <c r="I15" s="88"/>
      <c r="J15" s="116" t="s">
        <v>47</v>
      </c>
      <c r="K15" s="104" t="s">
        <v>48</v>
      </c>
      <c r="L15" s="132" t="s">
        <v>19</v>
      </c>
      <c r="M15" s="64">
        <v>0</v>
      </c>
      <c r="N15" s="104">
        <f t="shared" si="2"/>
        <v>0</v>
      </c>
      <c r="O15" s="132">
        <f t="shared" si="3"/>
        <v>0</v>
      </c>
      <c r="P15" s="65" t="s">
        <v>23</v>
      </c>
      <c r="Q15" s="66"/>
      <c r="R15" s="62"/>
      <c r="S15" s="104" t="s">
        <v>19</v>
      </c>
      <c r="T15" s="62"/>
      <c r="BF15" s="222" t="s">
        <v>61</v>
      </c>
      <c r="BK15" s="94">
        <v>402.02</v>
      </c>
      <c r="BM15" s="182">
        <v>82.463372083200014</v>
      </c>
    </row>
    <row r="16" spans="1:65" ht="72.75" customHeight="1">
      <c r="A16" s="104">
        <v>465</v>
      </c>
      <c r="B16" s="104" t="str">
        <f t="shared" si="0"/>
        <v>NO</v>
      </c>
      <c r="C16" s="104" t="str">
        <f t="shared" si="1"/>
        <v/>
      </c>
      <c r="D16" s="63" t="s">
        <v>18</v>
      </c>
      <c r="E16" s="106" t="s">
        <v>19</v>
      </c>
      <c r="F16" s="106" t="s">
        <v>19</v>
      </c>
      <c r="G16" s="104" t="s">
        <v>45</v>
      </c>
      <c r="H16" s="88" t="s">
        <v>46</v>
      </c>
      <c r="I16" s="88"/>
      <c r="J16" s="116" t="s">
        <v>47</v>
      </c>
      <c r="K16" s="104" t="s">
        <v>48</v>
      </c>
      <c r="L16" s="132" t="s">
        <v>19</v>
      </c>
      <c r="M16" s="64">
        <v>0</v>
      </c>
      <c r="N16" s="104">
        <f t="shared" si="2"/>
        <v>0</v>
      </c>
      <c r="O16" s="132">
        <f t="shared" si="3"/>
        <v>0</v>
      </c>
      <c r="P16" s="65" t="s">
        <v>23</v>
      </c>
      <c r="Q16" s="66"/>
      <c r="R16" s="62"/>
      <c r="S16" s="104" t="s">
        <v>19</v>
      </c>
      <c r="T16" s="62"/>
      <c r="BF16" s="222" t="s">
        <v>62</v>
      </c>
      <c r="BK16" s="94">
        <v>360.63967969279997</v>
      </c>
      <c r="BM16" s="182">
        <v>65.970697666560014</v>
      </c>
    </row>
    <row r="17" spans="1:65" ht="72.75" customHeight="1">
      <c r="A17" s="104">
        <v>466</v>
      </c>
      <c r="B17" s="104" t="str">
        <f t="shared" si="0"/>
        <v>NO</v>
      </c>
      <c r="C17" s="104" t="str">
        <f t="shared" si="1"/>
        <v/>
      </c>
      <c r="D17" s="63" t="s">
        <v>18</v>
      </c>
      <c r="E17" s="106" t="s">
        <v>19</v>
      </c>
      <c r="F17" s="106" t="s">
        <v>19</v>
      </c>
      <c r="G17" s="104" t="s">
        <v>45</v>
      </c>
      <c r="H17" s="88" t="s">
        <v>46</v>
      </c>
      <c r="I17" s="88"/>
      <c r="J17" s="116" t="s">
        <v>47</v>
      </c>
      <c r="K17" s="104" t="s">
        <v>48</v>
      </c>
      <c r="L17" s="132" t="s">
        <v>19</v>
      </c>
      <c r="M17" s="64">
        <v>0</v>
      </c>
      <c r="N17" s="104">
        <f t="shared" si="2"/>
        <v>0</v>
      </c>
      <c r="O17" s="132">
        <f t="shared" si="3"/>
        <v>0</v>
      </c>
      <c r="P17" s="65" t="s">
        <v>23</v>
      </c>
      <c r="Q17" s="66"/>
      <c r="R17" s="62"/>
      <c r="S17" s="104" t="s">
        <v>19</v>
      </c>
      <c r="T17" s="62"/>
      <c r="BF17" s="222" t="s">
        <v>63</v>
      </c>
      <c r="BK17" s="94">
        <v>288.51174375424</v>
      </c>
      <c r="BM17" s="182">
        <v>52.77655813324801</v>
      </c>
    </row>
    <row r="18" spans="1:65" ht="72.75" customHeight="1">
      <c r="A18" s="104">
        <v>467</v>
      </c>
      <c r="B18" s="104" t="str">
        <f t="shared" si="0"/>
        <v>NO</v>
      </c>
      <c r="C18" s="104" t="str">
        <f t="shared" si="1"/>
        <v/>
      </c>
      <c r="D18" s="63" t="s">
        <v>18</v>
      </c>
      <c r="E18" s="106" t="s">
        <v>19</v>
      </c>
      <c r="F18" s="106" t="s">
        <v>19</v>
      </c>
      <c r="G18" s="104" t="s">
        <v>45</v>
      </c>
      <c r="H18" s="88" t="s">
        <v>46</v>
      </c>
      <c r="I18" s="88"/>
      <c r="J18" s="116" t="s">
        <v>47</v>
      </c>
      <c r="K18" s="104" t="s">
        <v>48</v>
      </c>
      <c r="L18" s="132" t="s">
        <v>19</v>
      </c>
      <c r="M18" s="64">
        <v>0</v>
      </c>
      <c r="N18" s="104">
        <f t="shared" si="2"/>
        <v>0</v>
      </c>
      <c r="O18" s="132">
        <f t="shared" si="3"/>
        <v>0</v>
      </c>
      <c r="P18" s="65" t="s">
        <v>23</v>
      </c>
      <c r="Q18" s="66"/>
      <c r="R18" s="62"/>
      <c r="S18" s="104" t="s">
        <v>19</v>
      </c>
      <c r="T18" s="62"/>
      <c r="BF18" s="222" t="s">
        <v>64</v>
      </c>
      <c r="BK18" s="94">
        <v>230.80939500339201</v>
      </c>
      <c r="BM18" s="182"/>
    </row>
    <row r="19" spans="1:65" ht="72.75" customHeight="1">
      <c r="A19" s="104">
        <v>468</v>
      </c>
      <c r="B19" s="104" t="str">
        <f t="shared" si="0"/>
        <v>NO</v>
      </c>
      <c r="C19" s="104" t="str">
        <f t="shared" si="1"/>
        <v/>
      </c>
      <c r="D19" s="63" t="s">
        <v>18</v>
      </c>
      <c r="E19" s="106" t="s">
        <v>19</v>
      </c>
      <c r="F19" s="106" t="s">
        <v>19</v>
      </c>
      <c r="G19" s="104" t="s">
        <v>45</v>
      </c>
      <c r="H19" s="88" t="s">
        <v>46</v>
      </c>
      <c r="I19" s="88"/>
      <c r="J19" s="116" t="s">
        <v>47</v>
      </c>
      <c r="K19" s="104" t="s">
        <v>48</v>
      </c>
      <c r="L19" s="132" t="s">
        <v>19</v>
      </c>
      <c r="M19" s="64">
        <v>0</v>
      </c>
      <c r="N19" s="104">
        <f t="shared" si="2"/>
        <v>0</v>
      </c>
      <c r="O19" s="132">
        <f t="shared" si="3"/>
        <v>0</v>
      </c>
      <c r="P19" s="65" t="s">
        <v>23</v>
      </c>
      <c r="Q19" s="66"/>
      <c r="R19" s="62"/>
      <c r="S19" s="104" t="s">
        <v>19</v>
      </c>
      <c r="T19" s="62"/>
      <c r="BF19" s="222" t="s">
        <v>65</v>
      </c>
      <c r="BK19" s="94">
        <v>184.64751600271362</v>
      </c>
      <c r="BM19" s="182"/>
    </row>
    <row r="20" spans="1:65" ht="72.75" customHeight="1">
      <c r="A20" s="104">
        <v>469</v>
      </c>
      <c r="B20" s="104" t="str">
        <f t="shared" si="0"/>
        <v>NO</v>
      </c>
      <c r="C20" s="104" t="str">
        <f t="shared" si="1"/>
        <v/>
      </c>
      <c r="D20" s="63" t="s">
        <v>18</v>
      </c>
      <c r="E20" s="106" t="s">
        <v>19</v>
      </c>
      <c r="F20" s="106" t="s">
        <v>19</v>
      </c>
      <c r="G20" s="104" t="s">
        <v>45</v>
      </c>
      <c r="H20" s="88" t="s">
        <v>46</v>
      </c>
      <c r="I20" s="88"/>
      <c r="J20" s="116" t="s">
        <v>47</v>
      </c>
      <c r="K20" s="104" t="s">
        <v>48</v>
      </c>
      <c r="L20" s="132" t="s">
        <v>19</v>
      </c>
      <c r="M20" s="64">
        <v>0</v>
      </c>
      <c r="N20" s="104">
        <f t="shared" si="2"/>
        <v>0</v>
      </c>
      <c r="O20" s="132">
        <f t="shared" si="3"/>
        <v>0</v>
      </c>
      <c r="P20" s="65" t="s">
        <v>23</v>
      </c>
      <c r="Q20" s="66"/>
      <c r="R20" s="62"/>
      <c r="S20" s="104" t="s">
        <v>19</v>
      </c>
      <c r="T20" s="62"/>
      <c r="BF20" s="222" t="s">
        <v>66</v>
      </c>
      <c r="BK20" s="94">
        <v>147.7180128021709</v>
      </c>
      <c r="BM20" s="182"/>
    </row>
    <row r="21" spans="1:65" ht="72.75" customHeight="1">
      <c r="A21" s="104">
        <v>470</v>
      </c>
      <c r="B21" s="104" t="str">
        <f t="shared" si="0"/>
        <v>NO</v>
      </c>
      <c r="C21" s="104" t="str">
        <f t="shared" si="1"/>
        <v/>
      </c>
      <c r="D21" s="63" t="s">
        <v>18</v>
      </c>
      <c r="E21" s="106" t="s">
        <v>19</v>
      </c>
      <c r="F21" s="106" t="s">
        <v>19</v>
      </c>
      <c r="G21" s="104" t="s">
        <v>45</v>
      </c>
      <c r="H21" s="88" t="s">
        <v>46</v>
      </c>
      <c r="I21" s="88"/>
      <c r="J21" s="116" t="s">
        <v>47</v>
      </c>
      <c r="K21" s="104" t="s">
        <v>48</v>
      </c>
      <c r="L21" s="132" t="s">
        <v>19</v>
      </c>
      <c r="M21" s="64">
        <v>0</v>
      </c>
      <c r="N21" s="104">
        <f t="shared" si="2"/>
        <v>0</v>
      </c>
      <c r="O21" s="132">
        <f t="shared" si="3"/>
        <v>0</v>
      </c>
      <c r="P21" s="65" t="s">
        <v>23</v>
      </c>
      <c r="Q21" s="66"/>
      <c r="R21" s="62"/>
      <c r="S21" s="104" t="s">
        <v>19</v>
      </c>
      <c r="T21" s="62"/>
      <c r="BF21" s="222" t="s">
        <v>67</v>
      </c>
      <c r="BK21" s="94">
        <v>118.17441024173672</v>
      </c>
      <c r="BM21" s="182"/>
    </row>
    <row r="22" spans="1:65" ht="72.75" customHeight="1">
      <c r="A22" s="104">
        <v>471</v>
      </c>
      <c r="B22" s="104" t="str">
        <f t="shared" si="0"/>
        <v>NO</v>
      </c>
      <c r="C22" s="104" t="str">
        <f t="shared" si="1"/>
        <v/>
      </c>
      <c r="D22" s="63" t="s">
        <v>18</v>
      </c>
      <c r="E22" s="106" t="s">
        <v>19</v>
      </c>
      <c r="F22" s="106" t="s">
        <v>19</v>
      </c>
      <c r="G22" s="104" t="s">
        <v>45</v>
      </c>
      <c r="H22" s="88" t="s">
        <v>46</v>
      </c>
      <c r="I22" s="88"/>
      <c r="J22" s="116" t="s">
        <v>47</v>
      </c>
      <c r="K22" s="104" t="s">
        <v>48</v>
      </c>
      <c r="L22" s="132" t="s">
        <v>19</v>
      </c>
      <c r="M22" s="64">
        <v>0</v>
      </c>
      <c r="N22" s="104">
        <f t="shared" si="2"/>
        <v>0</v>
      </c>
      <c r="O22" s="132">
        <f t="shared" si="3"/>
        <v>0</v>
      </c>
      <c r="P22" s="65" t="s">
        <v>23</v>
      </c>
      <c r="Q22" s="66"/>
      <c r="R22" s="62"/>
      <c r="S22" s="104" t="s">
        <v>19</v>
      </c>
      <c r="T22" s="62"/>
      <c r="BF22" s="222" t="s">
        <v>68</v>
      </c>
      <c r="BK22" s="94">
        <v>94.539528193389373</v>
      </c>
      <c r="BM22" s="182"/>
    </row>
    <row r="23" spans="1:65" ht="72.75" customHeight="1">
      <c r="A23" s="104">
        <v>472</v>
      </c>
      <c r="B23" s="104" t="str">
        <f t="shared" si="0"/>
        <v>NO</v>
      </c>
      <c r="C23" s="104" t="str">
        <f t="shared" si="1"/>
        <v/>
      </c>
      <c r="D23" s="63" t="s">
        <v>18</v>
      </c>
      <c r="E23" s="106" t="s">
        <v>19</v>
      </c>
      <c r="F23" s="106" t="s">
        <v>19</v>
      </c>
      <c r="G23" s="104" t="s">
        <v>45</v>
      </c>
      <c r="H23" s="88" t="s">
        <v>46</v>
      </c>
      <c r="I23" s="88"/>
      <c r="J23" s="116" t="s">
        <v>47</v>
      </c>
      <c r="K23" s="104" t="s">
        <v>48</v>
      </c>
      <c r="L23" s="132" t="s">
        <v>19</v>
      </c>
      <c r="M23" s="64">
        <v>0</v>
      </c>
      <c r="N23" s="104">
        <f t="shared" si="2"/>
        <v>0</v>
      </c>
      <c r="O23" s="132">
        <f t="shared" si="3"/>
        <v>0</v>
      </c>
      <c r="P23" s="65" t="s">
        <v>23</v>
      </c>
      <c r="Q23" s="66"/>
      <c r="R23" s="62"/>
      <c r="S23" s="104" t="s">
        <v>19</v>
      </c>
      <c r="T23" s="62"/>
      <c r="BF23" s="222" t="s">
        <v>69</v>
      </c>
      <c r="BK23" s="94">
        <v>75.631622554711498</v>
      </c>
      <c r="BM23" s="182"/>
    </row>
    <row r="24" spans="1:65" ht="72.75" customHeight="1">
      <c r="A24" s="104">
        <v>473</v>
      </c>
      <c r="B24" s="104" t="str">
        <f t="shared" si="0"/>
        <v>NO</v>
      </c>
      <c r="C24" s="104" t="str">
        <f t="shared" si="1"/>
        <v/>
      </c>
      <c r="D24" s="63" t="s">
        <v>18</v>
      </c>
      <c r="E24" s="106" t="s">
        <v>19</v>
      </c>
      <c r="F24" s="106" t="s">
        <v>19</v>
      </c>
      <c r="G24" s="104" t="s">
        <v>45</v>
      </c>
      <c r="H24" s="88" t="s">
        <v>46</v>
      </c>
      <c r="I24" s="88"/>
      <c r="J24" s="116" t="s">
        <v>47</v>
      </c>
      <c r="K24" s="104" t="s">
        <v>48</v>
      </c>
      <c r="L24" s="132" t="s">
        <v>19</v>
      </c>
      <c r="M24" s="64">
        <v>0</v>
      </c>
      <c r="N24" s="104">
        <f t="shared" si="2"/>
        <v>0</v>
      </c>
      <c r="O24" s="132">
        <f t="shared" si="3"/>
        <v>0</v>
      </c>
      <c r="P24" s="65" t="s">
        <v>23</v>
      </c>
      <c r="Q24" s="66"/>
      <c r="R24" s="62"/>
      <c r="S24" s="104" t="s">
        <v>19</v>
      </c>
      <c r="T24" s="62"/>
      <c r="BF24" s="222" t="s">
        <v>70</v>
      </c>
    </row>
    <row r="25" spans="1:65" ht="72.75" customHeight="1">
      <c r="A25" s="104">
        <v>474</v>
      </c>
      <c r="B25" s="104" t="str">
        <f t="shared" si="0"/>
        <v>NO</v>
      </c>
      <c r="C25" s="104" t="str">
        <f t="shared" si="1"/>
        <v/>
      </c>
      <c r="D25" s="63" t="s">
        <v>18</v>
      </c>
      <c r="E25" s="106" t="s">
        <v>19</v>
      </c>
      <c r="F25" s="106" t="s">
        <v>19</v>
      </c>
      <c r="G25" s="104" t="s">
        <v>45</v>
      </c>
      <c r="H25" s="88" t="s">
        <v>46</v>
      </c>
      <c r="I25" s="88"/>
      <c r="J25" s="116" t="s">
        <v>47</v>
      </c>
      <c r="K25" s="104" t="s">
        <v>48</v>
      </c>
      <c r="L25" s="132" t="s">
        <v>19</v>
      </c>
      <c r="M25" s="64">
        <v>0</v>
      </c>
      <c r="N25" s="104">
        <f t="shared" si="2"/>
        <v>0</v>
      </c>
      <c r="O25" s="132">
        <f t="shared" si="3"/>
        <v>0</v>
      </c>
      <c r="P25" s="65" t="s">
        <v>23</v>
      </c>
      <c r="Q25" s="66"/>
      <c r="R25" s="62"/>
      <c r="S25" s="104" t="s">
        <v>19</v>
      </c>
      <c r="T25" s="62"/>
      <c r="BF25" s="222" t="s">
        <v>71</v>
      </c>
    </row>
    <row r="26" spans="1:65" ht="72.75" customHeight="1">
      <c r="A26" s="104">
        <v>475</v>
      </c>
      <c r="B26" s="104" t="str">
        <f t="shared" si="0"/>
        <v>NO</v>
      </c>
      <c r="C26" s="104" t="str">
        <f t="shared" si="1"/>
        <v/>
      </c>
      <c r="D26" s="63" t="s">
        <v>18</v>
      </c>
      <c r="E26" s="106" t="s">
        <v>19</v>
      </c>
      <c r="F26" s="106" t="s">
        <v>19</v>
      </c>
      <c r="G26" s="104" t="s">
        <v>45</v>
      </c>
      <c r="H26" s="88" t="s">
        <v>46</v>
      </c>
      <c r="I26" s="88"/>
      <c r="J26" s="116" t="s">
        <v>47</v>
      </c>
      <c r="K26" s="104" t="s">
        <v>48</v>
      </c>
      <c r="L26" s="132" t="s">
        <v>19</v>
      </c>
      <c r="M26" s="64">
        <v>0</v>
      </c>
      <c r="N26" s="104">
        <f t="shared" si="2"/>
        <v>0</v>
      </c>
      <c r="O26" s="132">
        <f t="shared" si="3"/>
        <v>0</v>
      </c>
      <c r="P26" s="65" t="s">
        <v>23</v>
      </c>
      <c r="Q26" s="66"/>
      <c r="R26" s="62"/>
      <c r="S26" s="104" t="s">
        <v>19</v>
      </c>
      <c r="T26" s="62"/>
      <c r="BF26" s="222" t="s">
        <v>72</v>
      </c>
    </row>
    <row r="27" spans="1:65" ht="72.75" customHeight="1">
      <c r="A27" s="104">
        <v>476</v>
      </c>
      <c r="B27" s="104" t="str">
        <f t="shared" si="0"/>
        <v>NO</v>
      </c>
      <c r="C27" s="104" t="str">
        <f t="shared" si="1"/>
        <v/>
      </c>
      <c r="D27" s="63" t="s">
        <v>18</v>
      </c>
      <c r="E27" s="106" t="s">
        <v>19</v>
      </c>
      <c r="F27" s="106" t="s">
        <v>19</v>
      </c>
      <c r="G27" s="104" t="s">
        <v>45</v>
      </c>
      <c r="H27" s="88" t="s">
        <v>46</v>
      </c>
      <c r="I27" s="88"/>
      <c r="J27" s="116" t="s">
        <v>47</v>
      </c>
      <c r="K27" s="104" t="s">
        <v>48</v>
      </c>
      <c r="L27" s="132" t="s">
        <v>19</v>
      </c>
      <c r="M27" s="64">
        <v>0</v>
      </c>
      <c r="N27" s="104">
        <f t="shared" si="2"/>
        <v>0</v>
      </c>
      <c r="O27" s="132">
        <f t="shared" si="3"/>
        <v>0</v>
      </c>
      <c r="P27" s="65" t="s">
        <v>23</v>
      </c>
      <c r="Q27" s="66"/>
      <c r="R27" s="62"/>
      <c r="S27" s="104" t="s">
        <v>19</v>
      </c>
      <c r="T27" s="62"/>
      <c r="BF27" s="222" t="s">
        <v>73</v>
      </c>
    </row>
    <row r="28" spans="1:65" ht="72.75" customHeight="1">
      <c r="A28" s="104">
        <v>477</v>
      </c>
      <c r="B28" s="104" t="str">
        <f t="shared" si="0"/>
        <v>NO</v>
      </c>
      <c r="C28" s="104" t="str">
        <f t="shared" si="1"/>
        <v/>
      </c>
      <c r="D28" s="63" t="s">
        <v>18</v>
      </c>
      <c r="E28" s="106" t="s">
        <v>19</v>
      </c>
      <c r="F28" s="106" t="s">
        <v>19</v>
      </c>
      <c r="G28" s="104" t="s">
        <v>45</v>
      </c>
      <c r="H28" s="88" t="s">
        <v>46</v>
      </c>
      <c r="I28" s="88"/>
      <c r="J28" s="116" t="s">
        <v>47</v>
      </c>
      <c r="K28" s="104" t="s">
        <v>48</v>
      </c>
      <c r="L28" s="132" t="s">
        <v>19</v>
      </c>
      <c r="M28" s="64">
        <v>0</v>
      </c>
      <c r="N28" s="104">
        <f t="shared" si="2"/>
        <v>0</v>
      </c>
      <c r="O28" s="132">
        <f t="shared" si="3"/>
        <v>0</v>
      </c>
      <c r="P28" s="65" t="s">
        <v>23</v>
      </c>
      <c r="Q28" s="66"/>
      <c r="R28" s="62"/>
      <c r="S28" s="104" t="s">
        <v>19</v>
      </c>
      <c r="T28" s="62"/>
    </row>
    <row r="29" spans="1:65" ht="72.75" customHeight="1">
      <c r="A29" s="104">
        <v>478</v>
      </c>
      <c r="B29" s="104" t="str">
        <f t="shared" si="0"/>
        <v>NO</v>
      </c>
      <c r="C29" s="104" t="str">
        <f t="shared" si="1"/>
        <v/>
      </c>
      <c r="D29" s="63" t="s">
        <v>18</v>
      </c>
      <c r="E29" s="106" t="s">
        <v>19</v>
      </c>
      <c r="F29" s="106" t="s">
        <v>19</v>
      </c>
      <c r="G29" s="104" t="s">
        <v>45</v>
      </c>
      <c r="H29" s="88" t="s">
        <v>46</v>
      </c>
      <c r="I29" s="88"/>
      <c r="J29" s="116" t="s">
        <v>47</v>
      </c>
      <c r="K29" s="104" t="s">
        <v>48</v>
      </c>
      <c r="L29" s="132" t="s">
        <v>19</v>
      </c>
      <c r="M29" s="64">
        <v>0</v>
      </c>
      <c r="N29" s="104">
        <f t="shared" si="2"/>
        <v>0</v>
      </c>
      <c r="O29" s="132">
        <f t="shared" si="3"/>
        <v>0</v>
      </c>
      <c r="P29" s="65" t="s">
        <v>23</v>
      </c>
      <c r="Q29" s="66"/>
      <c r="R29" s="62"/>
      <c r="S29" s="104" t="s">
        <v>19</v>
      </c>
      <c r="T29" s="62"/>
    </row>
    <row r="30" spans="1:65" ht="72.75" customHeight="1">
      <c r="A30" s="104">
        <v>479</v>
      </c>
      <c r="B30" s="104" t="str">
        <f t="shared" si="0"/>
        <v>NO</v>
      </c>
      <c r="C30" s="104" t="str">
        <f t="shared" si="1"/>
        <v/>
      </c>
      <c r="D30" s="63" t="s">
        <v>18</v>
      </c>
      <c r="E30" s="106" t="s">
        <v>19</v>
      </c>
      <c r="F30" s="106" t="s">
        <v>19</v>
      </c>
      <c r="G30" s="104" t="s">
        <v>45</v>
      </c>
      <c r="H30" s="88" t="s">
        <v>46</v>
      </c>
      <c r="I30" s="88"/>
      <c r="J30" s="116" t="s">
        <v>47</v>
      </c>
      <c r="K30" s="104" t="s">
        <v>48</v>
      </c>
      <c r="L30" s="132" t="s">
        <v>19</v>
      </c>
      <c r="M30" s="64">
        <v>0</v>
      </c>
      <c r="N30" s="104">
        <f t="shared" si="2"/>
        <v>0</v>
      </c>
      <c r="O30" s="132">
        <f t="shared" si="3"/>
        <v>0</v>
      </c>
      <c r="P30" s="65" t="s">
        <v>23</v>
      </c>
      <c r="Q30" s="66"/>
      <c r="R30" s="62"/>
      <c r="S30" s="104" t="s">
        <v>19</v>
      </c>
      <c r="T30" s="62"/>
    </row>
    <row r="31" spans="1:65" ht="72.75" customHeight="1">
      <c r="A31" s="104">
        <v>480</v>
      </c>
      <c r="B31" s="104" t="str">
        <f t="shared" si="0"/>
        <v>NO</v>
      </c>
      <c r="C31" s="104" t="str">
        <f t="shared" si="1"/>
        <v/>
      </c>
      <c r="D31" s="63" t="s">
        <v>18</v>
      </c>
      <c r="E31" s="106" t="s">
        <v>19</v>
      </c>
      <c r="F31" s="106" t="s">
        <v>19</v>
      </c>
      <c r="G31" s="104" t="s">
        <v>45</v>
      </c>
      <c r="H31" s="88" t="s">
        <v>46</v>
      </c>
      <c r="I31" s="88"/>
      <c r="J31" s="116" t="s">
        <v>47</v>
      </c>
      <c r="K31" s="104" t="s">
        <v>48</v>
      </c>
      <c r="L31" s="132" t="s">
        <v>19</v>
      </c>
      <c r="M31" s="64">
        <v>0</v>
      </c>
      <c r="N31" s="104">
        <f t="shared" si="2"/>
        <v>0</v>
      </c>
      <c r="O31" s="132">
        <f t="shared" si="3"/>
        <v>0</v>
      </c>
      <c r="P31" s="65" t="s">
        <v>23</v>
      </c>
      <c r="Q31" s="66"/>
      <c r="R31" s="62"/>
      <c r="S31" s="104" t="s">
        <v>19</v>
      </c>
      <c r="T31" s="62"/>
    </row>
    <row r="32" spans="1:65" ht="72.75" customHeight="1">
      <c r="A32" s="104">
        <v>481</v>
      </c>
      <c r="B32" s="104" t="str">
        <f t="shared" si="0"/>
        <v>NO</v>
      </c>
      <c r="C32" s="104" t="str">
        <f t="shared" si="1"/>
        <v/>
      </c>
      <c r="D32" s="63" t="s">
        <v>18</v>
      </c>
      <c r="E32" s="106" t="s">
        <v>19</v>
      </c>
      <c r="F32" s="106" t="s">
        <v>19</v>
      </c>
      <c r="G32" s="104" t="s">
        <v>45</v>
      </c>
      <c r="H32" s="88" t="s">
        <v>46</v>
      </c>
      <c r="I32" s="88"/>
      <c r="J32" s="122" t="s">
        <v>26</v>
      </c>
      <c r="K32" s="104" t="s">
        <v>30</v>
      </c>
      <c r="L32" s="126" t="str">
        <f>IF(OR(D32="USA",D32="CANADA",D32="SVIZZERA",D32="CINA",D32="REGNO UNITO"),SUMIFS('MASSIMALI COMPLESSIVI'!C:C,'MASSIMALI COMPLESSIVI'!A:A,'2.FIERE - TRASFERTE - SPED'!J32,'MASSIMALI COMPLESSIVI'!B:B,'2.FIERE - TRASFERTE - SPED'!D32),"/")</f>
        <v>/</v>
      </c>
      <c r="M32" s="64">
        <v>0</v>
      </c>
      <c r="N32" s="104">
        <f>IF(M32=0,0,1)</f>
        <v>0</v>
      </c>
      <c r="O32" s="132">
        <f t="shared" si="3"/>
        <v>0</v>
      </c>
      <c r="P32" s="65" t="s">
        <v>23</v>
      </c>
      <c r="Q32" s="66"/>
      <c r="R32" s="62"/>
      <c r="S32" s="104" t="s">
        <v>19</v>
      </c>
      <c r="T32" s="62"/>
    </row>
    <row r="33" spans="1:20" ht="72.75" customHeight="1">
      <c r="A33" s="104">
        <v>482</v>
      </c>
      <c r="B33" s="104" t="str">
        <f t="shared" si="0"/>
        <v>NO</v>
      </c>
      <c r="C33" s="104" t="str">
        <f t="shared" si="1"/>
        <v/>
      </c>
      <c r="D33" s="63" t="s">
        <v>18</v>
      </c>
      <c r="E33" s="106" t="s">
        <v>19</v>
      </c>
      <c r="F33" s="106" t="s">
        <v>19</v>
      </c>
      <c r="G33" s="104" t="s">
        <v>45</v>
      </c>
      <c r="H33" s="88" t="s">
        <v>46</v>
      </c>
      <c r="I33" s="88"/>
      <c r="J33" s="122" t="s">
        <v>26</v>
      </c>
      <c r="K33" s="104" t="s">
        <v>30</v>
      </c>
      <c r="L33" s="126" t="str">
        <f>IF(OR(D33="USA",D33="CANADA",D33="SVIZZERA",D33="CINA",D33="REGNO UNITO"),SUMIFS('MASSIMALI COMPLESSIVI'!C:C,'MASSIMALI COMPLESSIVI'!A:A,'2.FIERE - TRASFERTE - SPED'!J33,'MASSIMALI COMPLESSIVI'!B:B,'2.FIERE - TRASFERTE - SPED'!D33),"/")</f>
        <v>/</v>
      </c>
      <c r="M33" s="64">
        <v>0</v>
      </c>
      <c r="N33" s="104">
        <f t="shared" ref="N33:N53" si="4">IF(M33=0,0,1)</f>
        <v>0</v>
      </c>
      <c r="O33" s="132">
        <f t="shared" si="3"/>
        <v>0</v>
      </c>
      <c r="P33" s="65" t="s">
        <v>23</v>
      </c>
      <c r="Q33" s="66"/>
      <c r="R33" s="62"/>
      <c r="S33" s="104" t="s">
        <v>19</v>
      </c>
      <c r="T33" s="62"/>
    </row>
    <row r="34" spans="1:20" ht="72.75" customHeight="1">
      <c r="A34" s="104">
        <v>483</v>
      </c>
      <c r="B34" s="104" t="str">
        <f t="shared" si="0"/>
        <v>NO</v>
      </c>
      <c r="C34" s="104" t="str">
        <f t="shared" si="1"/>
        <v/>
      </c>
      <c r="D34" s="63" t="s">
        <v>18</v>
      </c>
      <c r="E34" s="106" t="s">
        <v>19</v>
      </c>
      <c r="F34" s="106" t="s">
        <v>19</v>
      </c>
      <c r="G34" s="104" t="s">
        <v>45</v>
      </c>
      <c r="H34" s="88" t="s">
        <v>46</v>
      </c>
      <c r="I34" s="88"/>
      <c r="J34" s="122" t="s">
        <v>26</v>
      </c>
      <c r="K34" s="104" t="s">
        <v>30</v>
      </c>
      <c r="L34" s="126" t="str">
        <f>IF(OR(D34="USA",D34="CANADA",D34="SVIZZERA",D34="CINA",D34="REGNO UNITO"),SUMIFS('MASSIMALI COMPLESSIVI'!C:C,'MASSIMALI COMPLESSIVI'!A:A,'2.FIERE - TRASFERTE - SPED'!J34,'MASSIMALI COMPLESSIVI'!B:B,'2.FIERE - TRASFERTE - SPED'!D34),"/")</f>
        <v>/</v>
      </c>
      <c r="M34" s="64">
        <v>0</v>
      </c>
      <c r="N34" s="104">
        <f t="shared" si="4"/>
        <v>0</v>
      </c>
      <c r="O34" s="132">
        <f t="shared" si="3"/>
        <v>0</v>
      </c>
      <c r="P34" s="65" t="s">
        <v>23</v>
      </c>
      <c r="Q34" s="66"/>
      <c r="R34" s="62"/>
      <c r="S34" s="104" t="s">
        <v>19</v>
      </c>
      <c r="T34" s="62"/>
    </row>
    <row r="35" spans="1:20" ht="72.75" customHeight="1">
      <c r="A35" s="104">
        <v>484</v>
      </c>
      <c r="B35" s="104" t="str">
        <f t="shared" si="0"/>
        <v>NO</v>
      </c>
      <c r="C35" s="104" t="str">
        <f t="shared" si="1"/>
        <v/>
      </c>
      <c r="D35" s="63" t="s">
        <v>18</v>
      </c>
      <c r="E35" s="106" t="s">
        <v>19</v>
      </c>
      <c r="F35" s="106" t="s">
        <v>19</v>
      </c>
      <c r="G35" s="104" t="s">
        <v>45</v>
      </c>
      <c r="H35" s="88" t="s">
        <v>46</v>
      </c>
      <c r="I35" s="88"/>
      <c r="J35" s="122" t="s">
        <v>26</v>
      </c>
      <c r="K35" s="104" t="s">
        <v>30</v>
      </c>
      <c r="L35" s="126" t="str">
        <f>IF(OR(D35="USA",D35="CANADA",D35="SVIZZERA",D35="CINA",D35="REGNO UNITO"),SUMIFS('MASSIMALI COMPLESSIVI'!C:C,'MASSIMALI COMPLESSIVI'!A:A,'2.FIERE - TRASFERTE - SPED'!J35,'MASSIMALI COMPLESSIVI'!B:B,'2.FIERE - TRASFERTE - SPED'!D35),"/")</f>
        <v>/</v>
      </c>
      <c r="M35" s="64">
        <v>0</v>
      </c>
      <c r="N35" s="104">
        <f t="shared" si="4"/>
        <v>0</v>
      </c>
      <c r="O35" s="132">
        <f t="shared" si="3"/>
        <v>0</v>
      </c>
      <c r="P35" s="65" t="s">
        <v>23</v>
      </c>
      <c r="Q35" s="66"/>
      <c r="R35" s="62"/>
      <c r="S35" s="104" t="s">
        <v>19</v>
      </c>
      <c r="T35" s="62"/>
    </row>
    <row r="36" spans="1:20" ht="72.75" customHeight="1">
      <c r="A36" s="104">
        <v>485</v>
      </c>
      <c r="B36" s="104" t="str">
        <f t="shared" si="0"/>
        <v>NO</v>
      </c>
      <c r="C36" s="104" t="str">
        <f t="shared" si="1"/>
        <v/>
      </c>
      <c r="D36" s="63" t="s">
        <v>18</v>
      </c>
      <c r="E36" s="106" t="s">
        <v>19</v>
      </c>
      <c r="F36" s="106" t="s">
        <v>19</v>
      </c>
      <c r="G36" s="104" t="s">
        <v>45</v>
      </c>
      <c r="H36" s="88" t="s">
        <v>46</v>
      </c>
      <c r="I36" s="88"/>
      <c r="J36" s="122" t="s">
        <v>26</v>
      </c>
      <c r="K36" s="104" t="s">
        <v>30</v>
      </c>
      <c r="L36" s="126" t="str">
        <f>IF(OR(D36="USA",D36="CANADA",D36="SVIZZERA",D36="CINA",D36="REGNO UNITO"),SUMIFS('MASSIMALI COMPLESSIVI'!C:C,'MASSIMALI COMPLESSIVI'!A:A,'2.FIERE - TRASFERTE - SPED'!J36,'MASSIMALI COMPLESSIVI'!B:B,'2.FIERE - TRASFERTE - SPED'!D36),"/")</f>
        <v>/</v>
      </c>
      <c r="M36" s="64">
        <v>0</v>
      </c>
      <c r="N36" s="104">
        <f t="shared" si="4"/>
        <v>0</v>
      </c>
      <c r="O36" s="132">
        <f t="shared" si="3"/>
        <v>0</v>
      </c>
      <c r="P36" s="65" t="s">
        <v>23</v>
      </c>
      <c r="Q36" s="66"/>
      <c r="R36" s="62"/>
      <c r="S36" s="104" t="s">
        <v>19</v>
      </c>
      <c r="T36" s="62"/>
    </row>
    <row r="37" spans="1:20" ht="72.75" customHeight="1">
      <c r="A37" s="104">
        <v>486</v>
      </c>
      <c r="B37" s="104" t="str">
        <f t="shared" si="0"/>
        <v>NO</v>
      </c>
      <c r="C37" s="104" t="str">
        <f t="shared" si="1"/>
        <v/>
      </c>
      <c r="D37" s="63" t="s">
        <v>18</v>
      </c>
      <c r="E37" s="106" t="s">
        <v>19</v>
      </c>
      <c r="F37" s="106" t="s">
        <v>19</v>
      </c>
      <c r="G37" s="104" t="s">
        <v>45</v>
      </c>
      <c r="H37" s="88" t="s">
        <v>46</v>
      </c>
      <c r="I37" s="88"/>
      <c r="J37" s="122" t="s">
        <v>26</v>
      </c>
      <c r="K37" s="104" t="s">
        <v>30</v>
      </c>
      <c r="L37" s="126" t="str">
        <f>IF(OR(D37="USA",D37="CANADA",D37="SVIZZERA",D37="CINA",D37="REGNO UNITO"),SUMIFS('MASSIMALI COMPLESSIVI'!C:C,'MASSIMALI COMPLESSIVI'!A:A,'2.FIERE - TRASFERTE - SPED'!J37,'MASSIMALI COMPLESSIVI'!B:B,'2.FIERE - TRASFERTE - SPED'!D37),"/")</f>
        <v>/</v>
      </c>
      <c r="M37" s="64">
        <v>0</v>
      </c>
      <c r="N37" s="104">
        <f t="shared" si="4"/>
        <v>0</v>
      </c>
      <c r="O37" s="132">
        <f t="shared" si="3"/>
        <v>0</v>
      </c>
      <c r="P37" s="65" t="s">
        <v>23</v>
      </c>
      <c r="Q37" s="66"/>
      <c r="R37" s="62"/>
      <c r="S37" s="104" t="s">
        <v>19</v>
      </c>
      <c r="T37" s="62"/>
    </row>
    <row r="38" spans="1:20" ht="72.75" customHeight="1">
      <c r="A38" s="104">
        <v>487</v>
      </c>
      <c r="B38" s="104" t="str">
        <f t="shared" si="0"/>
        <v>NO</v>
      </c>
      <c r="C38" s="104" t="str">
        <f t="shared" si="1"/>
        <v/>
      </c>
      <c r="D38" s="63" t="s">
        <v>18</v>
      </c>
      <c r="E38" s="106" t="s">
        <v>19</v>
      </c>
      <c r="F38" s="106" t="s">
        <v>19</v>
      </c>
      <c r="G38" s="104" t="s">
        <v>45</v>
      </c>
      <c r="H38" s="88" t="s">
        <v>46</v>
      </c>
      <c r="I38" s="88"/>
      <c r="J38" s="122" t="s">
        <v>26</v>
      </c>
      <c r="K38" s="104" t="s">
        <v>30</v>
      </c>
      <c r="L38" s="126" t="str">
        <f>IF(OR(D38="USA",D38="CANADA",D38="SVIZZERA",D38="CINA",D38="REGNO UNITO"),SUMIFS('MASSIMALI COMPLESSIVI'!C:C,'MASSIMALI COMPLESSIVI'!A:A,'2.FIERE - TRASFERTE - SPED'!J38,'MASSIMALI COMPLESSIVI'!B:B,'2.FIERE - TRASFERTE - SPED'!D38),"/")</f>
        <v>/</v>
      </c>
      <c r="M38" s="64">
        <v>0</v>
      </c>
      <c r="N38" s="104">
        <f t="shared" si="4"/>
        <v>0</v>
      </c>
      <c r="O38" s="132">
        <f t="shared" si="3"/>
        <v>0</v>
      </c>
      <c r="P38" s="65" t="s">
        <v>23</v>
      </c>
      <c r="Q38" s="66"/>
      <c r="R38" s="62"/>
      <c r="S38" s="104" t="s">
        <v>19</v>
      </c>
      <c r="T38" s="62"/>
    </row>
    <row r="39" spans="1:20" ht="72.75" customHeight="1">
      <c r="A39" s="104">
        <v>488</v>
      </c>
      <c r="B39" s="104" t="str">
        <f t="shared" si="0"/>
        <v>NO</v>
      </c>
      <c r="C39" s="104" t="str">
        <f t="shared" si="1"/>
        <v/>
      </c>
      <c r="D39" s="63" t="s">
        <v>18</v>
      </c>
      <c r="E39" s="106" t="s">
        <v>19</v>
      </c>
      <c r="F39" s="106" t="s">
        <v>19</v>
      </c>
      <c r="G39" s="104" t="s">
        <v>45</v>
      </c>
      <c r="H39" s="88" t="s">
        <v>46</v>
      </c>
      <c r="I39" s="88"/>
      <c r="J39" s="122" t="s">
        <v>26</v>
      </c>
      <c r="K39" s="104" t="s">
        <v>30</v>
      </c>
      <c r="L39" s="126" t="str">
        <f>IF(OR(D39="USA",D39="CANADA",D39="SVIZZERA",D39="CINA",D39="REGNO UNITO"),SUMIFS('MASSIMALI COMPLESSIVI'!C:C,'MASSIMALI COMPLESSIVI'!A:A,'2.FIERE - TRASFERTE - SPED'!J39,'MASSIMALI COMPLESSIVI'!B:B,'2.FIERE - TRASFERTE - SPED'!D39),"/")</f>
        <v>/</v>
      </c>
      <c r="M39" s="64">
        <v>0</v>
      </c>
      <c r="N39" s="104">
        <f t="shared" si="4"/>
        <v>0</v>
      </c>
      <c r="O39" s="132">
        <f t="shared" si="3"/>
        <v>0</v>
      </c>
      <c r="P39" s="65" t="s">
        <v>23</v>
      </c>
      <c r="Q39" s="66"/>
      <c r="R39" s="62"/>
      <c r="S39" s="104" t="s">
        <v>19</v>
      </c>
      <c r="T39" s="62"/>
    </row>
    <row r="40" spans="1:20" ht="72.75" customHeight="1">
      <c r="A40" s="104">
        <v>489</v>
      </c>
      <c r="B40" s="104" t="str">
        <f t="shared" si="0"/>
        <v>NO</v>
      </c>
      <c r="C40" s="104" t="str">
        <f t="shared" si="1"/>
        <v/>
      </c>
      <c r="D40" s="63" t="s">
        <v>18</v>
      </c>
      <c r="E40" s="106" t="s">
        <v>19</v>
      </c>
      <c r="F40" s="106" t="s">
        <v>19</v>
      </c>
      <c r="G40" s="104" t="s">
        <v>45</v>
      </c>
      <c r="H40" s="88" t="s">
        <v>46</v>
      </c>
      <c r="I40" s="88"/>
      <c r="J40" s="122" t="s">
        <v>26</v>
      </c>
      <c r="K40" s="104" t="s">
        <v>30</v>
      </c>
      <c r="L40" s="126" t="str">
        <f>IF(OR(D40="USA",D40="CANADA",D40="SVIZZERA",D40="CINA",D40="REGNO UNITO"),SUMIFS('MASSIMALI COMPLESSIVI'!C:C,'MASSIMALI COMPLESSIVI'!A:A,'2.FIERE - TRASFERTE - SPED'!J40,'MASSIMALI COMPLESSIVI'!B:B,'2.FIERE - TRASFERTE - SPED'!D40),"/")</f>
        <v>/</v>
      </c>
      <c r="M40" s="64">
        <v>0</v>
      </c>
      <c r="N40" s="104">
        <f t="shared" si="4"/>
        <v>0</v>
      </c>
      <c r="O40" s="132">
        <f t="shared" si="3"/>
        <v>0</v>
      </c>
      <c r="P40" s="65" t="s">
        <v>23</v>
      </c>
      <c r="Q40" s="66"/>
      <c r="R40" s="62"/>
      <c r="S40" s="104" t="s">
        <v>19</v>
      </c>
      <c r="T40" s="62"/>
    </row>
    <row r="41" spans="1:20" ht="72.75" customHeight="1">
      <c r="A41" s="104">
        <v>490</v>
      </c>
      <c r="B41" s="104" t="str">
        <f t="shared" si="0"/>
        <v>NO</v>
      </c>
      <c r="C41" s="104" t="str">
        <f t="shared" si="1"/>
        <v/>
      </c>
      <c r="D41" s="63" t="s">
        <v>18</v>
      </c>
      <c r="E41" s="106" t="s">
        <v>19</v>
      </c>
      <c r="F41" s="106" t="s">
        <v>19</v>
      </c>
      <c r="G41" s="104" t="s">
        <v>45</v>
      </c>
      <c r="H41" s="88" t="s">
        <v>46</v>
      </c>
      <c r="I41" s="88"/>
      <c r="J41" s="122" t="s">
        <v>26</v>
      </c>
      <c r="K41" s="104" t="s">
        <v>30</v>
      </c>
      <c r="L41" s="126" t="str">
        <f>IF(OR(D41="USA",D41="CANADA",D41="SVIZZERA",D41="CINA",D41="REGNO UNITO"),SUMIFS('MASSIMALI COMPLESSIVI'!C:C,'MASSIMALI COMPLESSIVI'!A:A,'2.FIERE - TRASFERTE - SPED'!J41,'MASSIMALI COMPLESSIVI'!B:B,'2.FIERE - TRASFERTE - SPED'!D41),"/")</f>
        <v>/</v>
      </c>
      <c r="M41" s="64">
        <v>0</v>
      </c>
      <c r="N41" s="104">
        <f t="shared" si="4"/>
        <v>0</v>
      </c>
      <c r="O41" s="132">
        <f t="shared" si="3"/>
        <v>0</v>
      </c>
      <c r="P41" s="65" t="s">
        <v>23</v>
      </c>
      <c r="Q41" s="66"/>
      <c r="R41" s="62"/>
      <c r="S41" s="104" t="s">
        <v>19</v>
      </c>
      <c r="T41" s="62"/>
    </row>
    <row r="42" spans="1:20" ht="72.75" customHeight="1">
      <c r="A42" s="104">
        <v>491</v>
      </c>
      <c r="B42" s="104" t="str">
        <f t="shared" si="0"/>
        <v>NO</v>
      </c>
      <c r="C42" s="104" t="str">
        <f t="shared" si="1"/>
        <v/>
      </c>
      <c r="D42" s="67" t="s">
        <v>18</v>
      </c>
      <c r="E42" s="106" t="s">
        <v>19</v>
      </c>
      <c r="F42" s="106" t="s">
        <v>19</v>
      </c>
      <c r="G42" s="119" t="s">
        <v>45</v>
      </c>
      <c r="H42" s="88" t="s">
        <v>46</v>
      </c>
      <c r="I42" s="223"/>
      <c r="J42" s="123" t="s">
        <v>26</v>
      </c>
      <c r="K42" s="104" t="s">
        <v>30</v>
      </c>
      <c r="L42" s="126" t="str">
        <f>IF(OR(D42="USA",D42="CANADA",D42="SVIZZERA",D42="CINA",D42="REGNO UNITO"),SUMIFS('MASSIMALI COMPLESSIVI'!C:C,'MASSIMALI COMPLESSIVI'!A:A,'2.FIERE - TRASFERTE - SPED'!J42,'MASSIMALI COMPLESSIVI'!B:B,'2.FIERE - TRASFERTE - SPED'!D42),"/")</f>
        <v>/</v>
      </c>
      <c r="M42" s="64">
        <v>0</v>
      </c>
      <c r="N42" s="104">
        <f t="shared" si="4"/>
        <v>0</v>
      </c>
      <c r="O42" s="133">
        <f>IF(M42="SELEZIONARE COSTO UNITARIO",0,M42*N42)</f>
        <v>0</v>
      </c>
      <c r="P42" s="69" t="s">
        <v>23</v>
      </c>
      <c r="Q42" s="70"/>
      <c r="R42" s="68"/>
      <c r="S42" s="104" t="s">
        <v>19</v>
      </c>
      <c r="T42" s="68"/>
    </row>
    <row r="43" spans="1:20" ht="72.75" customHeight="1">
      <c r="A43" s="104">
        <v>492</v>
      </c>
      <c r="B43" s="104" t="str">
        <f t="shared" si="0"/>
        <v>NO</v>
      </c>
      <c r="C43" s="104" t="str">
        <f t="shared" si="1"/>
        <v/>
      </c>
      <c r="D43" s="63" t="s">
        <v>18</v>
      </c>
      <c r="E43" s="106" t="s">
        <v>19</v>
      </c>
      <c r="F43" s="106" t="s">
        <v>19</v>
      </c>
      <c r="G43" s="104" t="s">
        <v>45</v>
      </c>
      <c r="H43" s="88" t="s">
        <v>46</v>
      </c>
      <c r="I43" s="88"/>
      <c r="J43" s="124" t="s">
        <v>31</v>
      </c>
      <c r="K43" s="104" t="s">
        <v>30</v>
      </c>
      <c r="L43" s="126" t="str">
        <f>IF(OR(D43="USA",D43="CANADA",D43="SVIZZERA",D43="CINA",D43="REGNO UNITO"),SUMIFS('MASSIMALI COMPLESSIVI'!C:C,'MASSIMALI COMPLESSIVI'!A:A,'2.FIERE - TRASFERTE - SPED'!J43,'MASSIMALI COMPLESSIVI'!B:B,'2.FIERE - TRASFERTE - SPED'!D43),"/")</f>
        <v>/</v>
      </c>
      <c r="M43" s="64">
        <v>0</v>
      </c>
      <c r="N43" s="104">
        <f>IF(M43=0,0,1)</f>
        <v>0</v>
      </c>
      <c r="O43" s="132">
        <f t="shared" ref="O43:O52" si="5">IF(M43="SELEZIONARE COSTO UNITARIO",0,M43*N43)</f>
        <v>0</v>
      </c>
      <c r="P43" s="65" t="s">
        <v>23</v>
      </c>
      <c r="Q43" s="66"/>
      <c r="R43" s="62"/>
      <c r="S43" s="104" t="s">
        <v>19</v>
      </c>
      <c r="T43" s="62"/>
    </row>
    <row r="44" spans="1:20" ht="72.75" customHeight="1">
      <c r="A44" s="104">
        <v>493</v>
      </c>
      <c r="B44" s="104" t="str">
        <f t="shared" si="0"/>
        <v>NO</v>
      </c>
      <c r="C44" s="104" t="str">
        <f t="shared" si="1"/>
        <v/>
      </c>
      <c r="D44" s="63" t="s">
        <v>18</v>
      </c>
      <c r="E44" s="106" t="s">
        <v>19</v>
      </c>
      <c r="F44" s="106" t="s">
        <v>19</v>
      </c>
      <c r="G44" s="104" t="s">
        <v>45</v>
      </c>
      <c r="H44" s="88" t="s">
        <v>46</v>
      </c>
      <c r="I44" s="88"/>
      <c r="J44" s="124" t="s">
        <v>31</v>
      </c>
      <c r="K44" s="104" t="s">
        <v>30</v>
      </c>
      <c r="L44" s="126" t="str">
        <f>IF(OR(D44="USA",D44="CANADA",D44="SVIZZERA",D44="CINA",D44="REGNO UNITO"),SUMIFS('MASSIMALI COMPLESSIVI'!C:C,'MASSIMALI COMPLESSIVI'!A:A,'2.FIERE - TRASFERTE - SPED'!J44,'MASSIMALI COMPLESSIVI'!B:B,'2.FIERE - TRASFERTE - SPED'!D44),"/")</f>
        <v>/</v>
      </c>
      <c r="M44" s="64">
        <v>0</v>
      </c>
      <c r="N44" s="104">
        <f t="shared" si="4"/>
        <v>0</v>
      </c>
      <c r="O44" s="132">
        <f t="shared" si="5"/>
        <v>0</v>
      </c>
      <c r="P44" s="65" t="s">
        <v>23</v>
      </c>
      <c r="Q44" s="66"/>
      <c r="R44" s="62"/>
      <c r="S44" s="104" t="s">
        <v>19</v>
      </c>
      <c r="T44" s="62"/>
    </row>
    <row r="45" spans="1:20" ht="72.75" customHeight="1">
      <c r="A45" s="104">
        <v>494</v>
      </c>
      <c r="B45" s="104" t="str">
        <f t="shared" si="0"/>
        <v>NO</v>
      </c>
      <c r="C45" s="104" t="str">
        <f t="shared" si="1"/>
        <v/>
      </c>
      <c r="D45" s="63" t="s">
        <v>18</v>
      </c>
      <c r="E45" s="106" t="s">
        <v>19</v>
      </c>
      <c r="F45" s="106" t="s">
        <v>19</v>
      </c>
      <c r="G45" s="104" t="s">
        <v>45</v>
      </c>
      <c r="H45" s="88" t="s">
        <v>46</v>
      </c>
      <c r="I45" s="88"/>
      <c r="J45" s="124" t="s">
        <v>31</v>
      </c>
      <c r="K45" s="104" t="s">
        <v>30</v>
      </c>
      <c r="L45" s="126" t="str">
        <f>IF(OR(D45="USA",D45="CANADA",D45="SVIZZERA",D45="CINA",D45="REGNO UNITO"),SUMIFS('MASSIMALI COMPLESSIVI'!C:C,'MASSIMALI COMPLESSIVI'!A:A,'2.FIERE - TRASFERTE - SPED'!J45,'MASSIMALI COMPLESSIVI'!B:B,'2.FIERE - TRASFERTE - SPED'!D45),"/")</f>
        <v>/</v>
      </c>
      <c r="M45" s="64">
        <v>0</v>
      </c>
      <c r="N45" s="104">
        <f t="shared" si="4"/>
        <v>0</v>
      </c>
      <c r="O45" s="132">
        <f t="shared" si="5"/>
        <v>0</v>
      </c>
      <c r="P45" s="65" t="s">
        <v>23</v>
      </c>
      <c r="Q45" s="66"/>
      <c r="R45" s="62"/>
      <c r="S45" s="104" t="s">
        <v>19</v>
      </c>
      <c r="T45" s="62"/>
    </row>
    <row r="46" spans="1:20" ht="72.75" customHeight="1">
      <c r="A46" s="104">
        <v>495</v>
      </c>
      <c r="B46" s="104" t="str">
        <f t="shared" si="0"/>
        <v>NO</v>
      </c>
      <c r="C46" s="104" t="str">
        <f t="shared" si="1"/>
        <v/>
      </c>
      <c r="D46" s="63" t="s">
        <v>18</v>
      </c>
      <c r="E46" s="106" t="s">
        <v>19</v>
      </c>
      <c r="F46" s="106" t="s">
        <v>19</v>
      </c>
      <c r="G46" s="104" t="s">
        <v>45</v>
      </c>
      <c r="H46" s="88" t="s">
        <v>46</v>
      </c>
      <c r="I46" s="88"/>
      <c r="J46" s="124" t="s">
        <v>31</v>
      </c>
      <c r="K46" s="104" t="s">
        <v>30</v>
      </c>
      <c r="L46" s="126" t="str">
        <f>IF(OR(D46="USA",D46="CANADA",D46="SVIZZERA",D46="CINA",D46="REGNO UNITO"),SUMIFS('MASSIMALI COMPLESSIVI'!C:C,'MASSIMALI COMPLESSIVI'!A:A,'2.FIERE - TRASFERTE - SPED'!J46,'MASSIMALI COMPLESSIVI'!B:B,'2.FIERE - TRASFERTE - SPED'!D46),"/")</f>
        <v>/</v>
      </c>
      <c r="M46" s="64">
        <v>0</v>
      </c>
      <c r="N46" s="104">
        <f t="shared" si="4"/>
        <v>0</v>
      </c>
      <c r="O46" s="132">
        <f t="shared" si="5"/>
        <v>0</v>
      </c>
      <c r="P46" s="65" t="s">
        <v>23</v>
      </c>
      <c r="Q46" s="66"/>
      <c r="R46" s="62"/>
      <c r="S46" s="104" t="s">
        <v>19</v>
      </c>
      <c r="T46" s="62"/>
    </row>
    <row r="47" spans="1:20" ht="72.75" customHeight="1">
      <c r="A47" s="104">
        <v>496</v>
      </c>
      <c r="B47" s="104" t="str">
        <f t="shared" si="0"/>
        <v>NO</v>
      </c>
      <c r="C47" s="104" t="str">
        <f t="shared" si="1"/>
        <v/>
      </c>
      <c r="D47" s="63" t="s">
        <v>18</v>
      </c>
      <c r="E47" s="106" t="s">
        <v>19</v>
      </c>
      <c r="F47" s="106" t="s">
        <v>19</v>
      </c>
      <c r="G47" s="104" t="s">
        <v>45</v>
      </c>
      <c r="H47" s="88" t="s">
        <v>46</v>
      </c>
      <c r="I47" s="88"/>
      <c r="J47" s="124" t="s">
        <v>31</v>
      </c>
      <c r="K47" s="104" t="s">
        <v>30</v>
      </c>
      <c r="L47" s="126" t="str">
        <f>IF(OR(D47="USA",D47="CANADA",D47="SVIZZERA",D47="CINA",D47="REGNO UNITO"),SUMIFS('MASSIMALI COMPLESSIVI'!C:C,'MASSIMALI COMPLESSIVI'!A:A,'2.FIERE - TRASFERTE - SPED'!J47,'MASSIMALI COMPLESSIVI'!B:B,'2.FIERE - TRASFERTE - SPED'!D47),"/")</f>
        <v>/</v>
      </c>
      <c r="M47" s="64">
        <v>0</v>
      </c>
      <c r="N47" s="104">
        <f t="shared" si="4"/>
        <v>0</v>
      </c>
      <c r="O47" s="132">
        <f t="shared" si="5"/>
        <v>0</v>
      </c>
      <c r="P47" s="65" t="s">
        <v>23</v>
      </c>
      <c r="Q47" s="66"/>
      <c r="R47" s="62"/>
      <c r="S47" s="104" t="s">
        <v>19</v>
      </c>
      <c r="T47" s="62"/>
    </row>
    <row r="48" spans="1:20" ht="72.75" customHeight="1">
      <c r="A48" s="104">
        <v>497</v>
      </c>
      <c r="B48" s="104" t="str">
        <f t="shared" si="0"/>
        <v>NO</v>
      </c>
      <c r="C48" s="104" t="str">
        <f t="shared" si="1"/>
        <v/>
      </c>
      <c r="D48" s="63" t="s">
        <v>18</v>
      </c>
      <c r="E48" s="106" t="s">
        <v>19</v>
      </c>
      <c r="F48" s="106" t="s">
        <v>19</v>
      </c>
      <c r="G48" s="104" t="s">
        <v>45</v>
      </c>
      <c r="H48" s="88" t="s">
        <v>46</v>
      </c>
      <c r="I48" s="88"/>
      <c r="J48" s="124" t="s">
        <v>31</v>
      </c>
      <c r="K48" s="104" t="s">
        <v>30</v>
      </c>
      <c r="L48" s="126" t="str">
        <f>IF(OR(D48="USA",D48="CANADA",D48="SVIZZERA",D48="CINA",D48="REGNO UNITO"),SUMIFS('MASSIMALI COMPLESSIVI'!C:C,'MASSIMALI COMPLESSIVI'!A:A,'2.FIERE - TRASFERTE - SPED'!J48,'MASSIMALI COMPLESSIVI'!B:B,'2.FIERE - TRASFERTE - SPED'!D48),"/")</f>
        <v>/</v>
      </c>
      <c r="M48" s="64">
        <v>0</v>
      </c>
      <c r="N48" s="104">
        <f t="shared" si="4"/>
        <v>0</v>
      </c>
      <c r="O48" s="132">
        <f t="shared" si="5"/>
        <v>0</v>
      </c>
      <c r="P48" s="65" t="s">
        <v>23</v>
      </c>
      <c r="Q48" s="66"/>
      <c r="R48" s="62"/>
      <c r="S48" s="104" t="s">
        <v>19</v>
      </c>
      <c r="T48" s="62"/>
    </row>
    <row r="49" spans="1:20" ht="72.75" customHeight="1">
      <c r="A49" s="104">
        <v>498</v>
      </c>
      <c r="B49" s="104" t="str">
        <f t="shared" si="0"/>
        <v>NO</v>
      </c>
      <c r="C49" s="104" t="str">
        <f t="shared" si="1"/>
        <v/>
      </c>
      <c r="D49" s="63" t="s">
        <v>18</v>
      </c>
      <c r="E49" s="106" t="s">
        <v>19</v>
      </c>
      <c r="F49" s="106" t="s">
        <v>19</v>
      </c>
      <c r="G49" s="104" t="s">
        <v>45</v>
      </c>
      <c r="H49" s="88" t="s">
        <v>46</v>
      </c>
      <c r="I49" s="88"/>
      <c r="J49" s="124" t="s">
        <v>31</v>
      </c>
      <c r="K49" s="104" t="s">
        <v>30</v>
      </c>
      <c r="L49" s="126" t="str">
        <f>IF(OR(D49="USA",D49="CANADA",D49="SVIZZERA",D49="CINA",D49="REGNO UNITO"),SUMIFS('MASSIMALI COMPLESSIVI'!C:C,'MASSIMALI COMPLESSIVI'!A:A,'2.FIERE - TRASFERTE - SPED'!J49,'MASSIMALI COMPLESSIVI'!B:B,'2.FIERE - TRASFERTE - SPED'!D49),"/")</f>
        <v>/</v>
      </c>
      <c r="M49" s="64">
        <v>0</v>
      </c>
      <c r="N49" s="104">
        <f t="shared" si="4"/>
        <v>0</v>
      </c>
      <c r="O49" s="132">
        <f t="shared" si="5"/>
        <v>0</v>
      </c>
      <c r="P49" s="65" t="s">
        <v>23</v>
      </c>
      <c r="Q49" s="66"/>
      <c r="R49" s="62"/>
      <c r="S49" s="104" t="s">
        <v>19</v>
      </c>
      <c r="T49" s="62"/>
    </row>
    <row r="50" spans="1:20" ht="72.75" customHeight="1">
      <c r="A50" s="104">
        <v>499</v>
      </c>
      <c r="B50" s="104" t="str">
        <f t="shared" si="0"/>
        <v>NO</v>
      </c>
      <c r="C50" s="104" t="str">
        <f t="shared" si="1"/>
        <v/>
      </c>
      <c r="D50" s="63" t="s">
        <v>18</v>
      </c>
      <c r="E50" s="106" t="s">
        <v>19</v>
      </c>
      <c r="F50" s="106" t="s">
        <v>19</v>
      </c>
      <c r="G50" s="104" t="s">
        <v>45</v>
      </c>
      <c r="H50" s="88" t="s">
        <v>46</v>
      </c>
      <c r="I50" s="88"/>
      <c r="J50" s="124" t="s">
        <v>31</v>
      </c>
      <c r="K50" s="104" t="s">
        <v>30</v>
      </c>
      <c r="L50" s="126" t="str">
        <f>IF(OR(D50="USA",D50="CANADA",D50="SVIZZERA",D50="CINA",D50="REGNO UNITO"),SUMIFS('MASSIMALI COMPLESSIVI'!C:C,'MASSIMALI COMPLESSIVI'!A:A,'2.FIERE - TRASFERTE - SPED'!J50,'MASSIMALI COMPLESSIVI'!B:B,'2.FIERE - TRASFERTE - SPED'!D50),"/")</f>
        <v>/</v>
      </c>
      <c r="M50" s="64">
        <v>0</v>
      </c>
      <c r="N50" s="104">
        <f t="shared" si="4"/>
        <v>0</v>
      </c>
      <c r="O50" s="132">
        <f t="shared" si="5"/>
        <v>0</v>
      </c>
      <c r="P50" s="65" t="s">
        <v>23</v>
      </c>
      <c r="Q50" s="66"/>
      <c r="R50" s="62"/>
      <c r="S50" s="104" t="s">
        <v>19</v>
      </c>
      <c r="T50" s="62"/>
    </row>
    <row r="51" spans="1:20" ht="72.75" customHeight="1">
      <c r="A51" s="104">
        <v>500</v>
      </c>
      <c r="B51" s="104" t="str">
        <f t="shared" si="0"/>
        <v>NO</v>
      </c>
      <c r="C51" s="104" t="str">
        <f t="shared" si="1"/>
        <v/>
      </c>
      <c r="D51" s="63" t="s">
        <v>18</v>
      </c>
      <c r="E51" s="106" t="s">
        <v>19</v>
      </c>
      <c r="F51" s="106" t="s">
        <v>19</v>
      </c>
      <c r="G51" s="104" t="s">
        <v>45</v>
      </c>
      <c r="H51" s="88" t="s">
        <v>46</v>
      </c>
      <c r="I51" s="88"/>
      <c r="J51" s="124" t="s">
        <v>31</v>
      </c>
      <c r="K51" s="104" t="s">
        <v>30</v>
      </c>
      <c r="L51" s="126" t="str">
        <f>IF(OR(D51="USA",D51="CANADA",D51="SVIZZERA",D51="CINA",D51="REGNO UNITO"),SUMIFS('MASSIMALI COMPLESSIVI'!C:C,'MASSIMALI COMPLESSIVI'!A:A,'2.FIERE - TRASFERTE - SPED'!J51,'MASSIMALI COMPLESSIVI'!B:B,'2.FIERE - TRASFERTE - SPED'!D51),"/")</f>
        <v>/</v>
      </c>
      <c r="M51" s="64">
        <v>0</v>
      </c>
      <c r="N51" s="104">
        <f t="shared" si="4"/>
        <v>0</v>
      </c>
      <c r="O51" s="132">
        <f t="shared" si="5"/>
        <v>0</v>
      </c>
      <c r="P51" s="65" t="s">
        <v>23</v>
      </c>
      <c r="Q51" s="66"/>
      <c r="R51" s="62"/>
      <c r="S51" s="104" t="s">
        <v>19</v>
      </c>
      <c r="T51" s="62"/>
    </row>
    <row r="52" spans="1:20" ht="72.75" customHeight="1">
      <c r="A52" s="104">
        <v>501</v>
      </c>
      <c r="B52" s="104" t="str">
        <f t="shared" si="0"/>
        <v>NO</v>
      </c>
      <c r="C52" s="104" t="str">
        <f t="shared" si="1"/>
        <v/>
      </c>
      <c r="D52" s="63" t="s">
        <v>18</v>
      </c>
      <c r="E52" s="106" t="s">
        <v>19</v>
      </c>
      <c r="F52" s="106" t="s">
        <v>19</v>
      </c>
      <c r="G52" s="104" t="s">
        <v>45</v>
      </c>
      <c r="H52" s="88" t="s">
        <v>46</v>
      </c>
      <c r="I52" s="88"/>
      <c r="J52" s="124" t="s">
        <v>31</v>
      </c>
      <c r="K52" s="104" t="s">
        <v>30</v>
      </c>
      <c r="L52" s="126" t="str">
        <f>IF(OR(D52="USA",D52="CANADA",D52="SVIZZERA",D52="CINA",D52="REGNO UNITO"),SUMIFS('MASSIMALI COMPLESSIVI'!C:C,'MASSIMALI COMPLESSIVI'!A:A,'2.FIERE - TRASFERTE - SPED'!J52,'MASSIMALI COMPLESSIVI'!B:B,'2.FIERE - TRASFERTE - SPED'!D52),"/")</f>
        <v>/</v>
      </c>
      <c r="M52" s="64">
        <v>0</v>
      </c>
      <c r="N52" s="104">
        <f t="shared" si="4"/>
        <v>0</v>
      </c>
      <c r="O52" s="132">
        <f t="shared" si="5"/>
        <v>0</v>
      </c>
      <c r="P52" s="65" t="s">
        <v>23</v>
      </c>
      <c r="Q52" s="66"/>
      <c r="R52" s="62"/>
      <c r="S52" s="104" t="s">
        <v>19</v>
      </c>
      <c r="T52" s="62"/>
    </row>
    <row r="53" spans="1:20" ht="72.75" customHeight="1" thickBot="1">
      <c r="A53" s="104">
        <v>502</v>
      </c>
      <c r="B53" s="104" t="str">
        <f t="shared" si="0"/>
        <v>NO</v>
      </c>
      <c r="C53" s="104" t="str">
        <f t="shared" si="1"/>
        <v/>
      </c>
      <c r="D53" s="67" t="s">
        <v>18</v>
      </c>
      <c r="E53" s="160" t="s">
        <v>19</v>
      </c>
      <c r="F53" s="160" t="s">
        <v>19</v>
      </c>
      <c r="G53" s="119" t="s">
        <v>45</v>
      </c>
      <c r="H53" s="223" t="s">
        <v>46</v>
      </c>
      <c r="I53" s="223"/>
      <c r="J53" s="161" t="s">
        <v>31</v>
      </c>
      <c r="K53" s="119" t="s">
        <v>30</v>
      </c>
      <c r="L53" s="126" t="str">
        <f>IF(OR(D53="USA",D53="CANADA",D53="SVIZZERA",D53="CINA",D53="REGNO UNITO"),SUMIFS('MASSIMALI COMPLESSIVI'!C:C,'MASSIMALI COMPLESSIVI'!A:A,'2.FIERE - TRASFERTE - SPED'!J53,'MASSIMALI COMPLESSIVI'!B:B,'2.FIERE - TRASFERTE - SPED'!D53),"/")</f>
        <v>/</v>
      </c>
      <c r="M53" s="162">
        <v>0</v>
      </c>
      <c r="N53" s="119">
        <f t="shared" si="4"/>
        <v>0</v>
      </c>
      <c r="O53" s="133">
        <f>IF(M53="SELEZIONARE COSTO UNITARIO",0,M53*N53)</f>
        <v>0</v>
      </c>
      <c r="P53" s="69" t="s">
        <v>23</v>
      </c>
      <c r="Q53" s="70"/>
      <c r="R53" s="68"/>
      <c r="S53" s="104" t="s">
        <v>19</v>
      </c>
      <c r="T53" s="68"/>
    </row>
    <row r="54" spans="1:20" ht="72.75" customHeight="1">
      <c r="A54" s="104">
        <v>503</v>
      </c>
      <c r="B54" s="104" t="str">
        <f t="shared" si="0"/>
        <v>NO</v>
      </c>
      <c r="C54" s="104" t="str">
        <f t="shared" si="1"/>
        <v/>
      </c>
      <c r="D54" s="71" t="s">
        <v>18</v>
      </c>
      <c r="E54" s="107">
        <v>36</v>
      </c>
      <c r="F54" s="108" t="s">
        <v>32</v>
      </c>
      <c r="G54" s="120" t="s">
        <v>45</v>
      </c>
      <c r="H54" s="84" t="s">
        <v>46</v>
      </c>
      <c r="I54" s="84"/>
      <c r="J54" s="108" t="s">
        <v>34</v>
      </c>
      <c r="K54" s="108" t="s">
        <v>21</v>
      </c>
      <c r="L54" s="127" t="str">
        <f>IF(OR(D54="USA",D54="CANADA",D54="SVIZZERA",D54="CINA",D54="REGNO UNITO"),SUMIFS('MASSIMALI COMPLESSIVI'!C:C,'MASSIMALI COMPLESSIVI'!A:A,'2.FIERE - TRASFERTE - SPED'!J54,'MASSIMALI COMPLESSIVI'!B:B,'2.FIERE - TRASFERTE - SPED'!D54),"")</f>
        <v/>
      </c>
      <c r="M54" s="73">
        <v>0</v>
      </c>
      <c r="N54" s="72">
        <v>0</v>
      </c>
      <c r="O54" s="127">
        <f>M54*N54</f>
        <v>0</v>
      </c>
      <c r="P54" s="219" t="s">
        <v>23</v>
      </c>
      <c r="Q54" s="74"/>
      <c r="R54" s="72"/>
      <c r="S54" s="108" t="s">
        <v>19</v>
      </c>
      <c r="T54" s="75"/>
    </row>
    <row r="55" spans="1:20" ht="72.75" customHeight="1">
      <c r="A55" s="104">
        <v>504</v>
      </c>
      <c r="B55" s="104" t="str">
        <f t="shared" si="0"/>
        <v>NO</v>
      </c>
      <c r="C55" s="104" t="str">
        <f t="shared" si="1"/>
        <v/>
      </c>
      <c r="D55" s="76" t="str">
        <f>D54</f>
        <v>SELEZIONARE PAESE</v>
      </c>
      <c r="E55" s="175">
        <v>36</v>
      </c>
      <c r="F55" s="176" t="s">
        <v>32</v>
      </c>
      <c r="G55" s="103" t="s">
        <v>45</v>
      </c>
      <c r="H55" s="170" t="str">
        <f>H54</f>
        <v>SELEZIONARE NOME FIERA</v>
      </c>
      <c r="I55" s="170"/>
      <c r="J55" s="176" t="s">
        <v>35</v>
      </c>
      <c r="K55" s="176" t="s">
        <v>21</v>
      </c>
      <c r="L55" s="177" t="s">
        <v>74</v>
      </c>
      <c r="M55" s="205">
        <v>0</v>
      </c>
      <c r="N55" s="178">
        <v>0</v>
      </c>
      <c r="O55" s="177">
        <v>0</v>
      </c>
      <c r="P55" s="134" t="str">
        <f>P54</f>
        <v>SELEZIONE MESE ATTIVITA'</v>
      </c>
      <c r="Q55" s="179"/>
      <c r="R55" s="178"/>
      <c r="S55" s="176" t="s">
        <v>19</v>
      </c>
      <c r="T55" s="180"/>
    </row>
    <row r="56" spans="1:20" ht="72.75" customHeight="1">
      <c r="A56" s="104">
        <v>505</v>
      </c>
      <c r="B56" s="104" t="str">
        <f t="shared" si="0"/>
        <v>NO</v>
      </c>
      <c r="C56" s="104" t="str">
        <f t="shared" si="1"/>
        <v/>
      </c>
      <c r="D56" s="76" t="str">
        <f t="shared" ref="D56:D60" si="6">D55</f>
        <v>SELEZIONARE PAESE</v>
      </c>
      <c r="E56" s="175">
        <v>36</v>
      </c>
      <c r="F56" s="176" t="s">
        <v>32</v>
      </c>
      <c r="G56" s="103" t="s">
        <v>45</v>
      </c>
      <c r="H56" s="170" t="str">
        <f t="shared" ref="H56:H62" si="7">H55</f>
        <v>SELEZIONARE NOME FIERA</v>
      </c>
      <c r="I56" s="170"/>
      <c r="J56" s="176" t="s">
        <v>35</v>
      </c>
      <c r="K56" s="176" t="s">
        <v>21</v>
      </c>
      <c r="L56" s="177" t="s">
        <v>74</v>
      </c>
      <c r="M56" s="205">
        <v>0</v>
      </c>
      <c r="N56" s="178">
        <v>0</v>
      </c>
      <c r="O56" s="177">
        <v>0</v>
      </c>
      <c r="P56" s="134" t="str">
        <f t="shared" ref="P56:P62" si="8">P55</f>
        <v>SELEZIONE MESE ATTIVITA'</v>
      </c>
      <c r="Q56" s="179"/>
      <c r="R56" s="178"/>
      <c r="S56" s="176" t="s">
        <v>19</v>
      </c>
      <c r="T56" s="180"/>
    </row>
    <row r="57" spans="1:20" ht="72.75" customHeight="1">
      <c r="A57" s="104">
        <v>506</v>
      </c>
      <c r="B57" s="104" t="str">
        <f t="shared" si="0"/>
        <v>NO</v>
      </c>
      <c r="C57" s="104" t="str">
        <f t="shared" si="1"/>
        <v/>
      </c>
      <c r="D57" s="76" t="str">
        <f t="shared" si="6"/>
        <v>SELEZIONARE PAESE</v>
      </c>
      <c r="E57" s="175">
        <v>36</v>
      </c>
      <c r="F57" s="176" t="s">
        <v>32</v>
      </c>
      <c r="G57" s="103" t="s">
        <v>45</v>
      </c>
      <c r="H57" s="170" t="str">
        <f t="shared" si="7"/>
        <v>SELEZIONARE NOME FIERA</v>
      </c>
      <c r="I57" s="170"/>
      <c r="J57" s="176" t="s">
        <v>35</v>
      </c>
      <c r="K57" s="176" t="s">
        <v>21</v>
      </c>
      <c r="L57" s="177" t="s">
        <v>74</v>
      </c>
      <c r="M57" s="205">
        <v>0</v>
      </c>
      <c r="N57" s="178">
        <v>0</v>
      </c>
      <c r="O57" s="177">
        <v>0</v>
      </c>
      <c r="P57" s="134" t="str">
        <f t="shared" si="8"/>
        <v>SELEZIONE MESE ATTIVITA'</v>
      </c>
      <c r="Q57" s="179"/>
      <c r="R57" s="178"/>
      <c r="S57" s="176" t="s">
        <v>19</v>
      </c>
      <c r="T57" s="180"/>
    </row>
    <row r="58" spans="1:20" ht="72.75" customHeight="1">
      <c r="A58" s="104">
        <v>507</v>
      </c>
      <c r="B58" s="104" t="str">
        <f t="shared" si="0"/>
        <v>NO</v>
      </c>
      <c r="C58" s="104" t="str">
        <f t="shared" si="1"/>
        <v/>
      </c>
      <c r="D58" s="76" t="str">
        <f t="shared" si="6"/>
        <v>SELEZIONARE PAESE</v>
      </c>
      <c r="E58" s="175">
        <v>36</v>
      </c>
      <c r="F58" s="176" t="s">
        <v>32</v>
      </c>
      <c r="G58" s="103" t="s">
        <v>45</v>
      </c>
      <c r="H58" s="170" t="str">
        <f>H57</f>
        <v>SELEZIONARE NOME FIERA</v>
      </c>
      <c r="I58" s="170"/>
      <c r="J58" s="176" t="s">
        <v>35</v>
      </c>
      <c r="K58" s="176" t="s">
        <v>21</v>
      </c>
      <c r="L58" s="177" t="s">
        <v>74</v>
      </c>
      <c r="M58" s="205">
        <v>0</v>
      </c>
      <c r="N58" s="178">
        <v>0</v>
      </c>
      <c r="O58" s="177">
        <v>0</v>
      </c>
      <c r="P58" s="134" t="str">
        <f t="shared" si="8"/>
        <v>SELEZIONE MESE ATTIVITA'</v>
      </c>
      <c r="Q58" s="179"/>
      <c r="R58" s="178"/>
      <c r="S58" s="176" t="s">
        <v>19</v>
      </c>
      <c r="T58" s="180"/>
    </row>
    <row r="59" spans="1:20" ht="72.75" customHeight="1">
      <c r="A59" s="104">
        <v>508</v>
      </c>
      <c r="B59" s="104" t="str">
        <f t="shared" si="0"/>
        <v>NO</v>
      </c>
      <c r="C59" s="104" t="str">
        <f t="shared" si="1"/>
        <v/>
      </c>
      <c r="D59" s="76" t="str">
        <f t="shared" si="6"/>
        <v>SELEZIONARE PAESE</v>
      </c>
      <c r="E59" s="175">
        <v>36</v>
      </c>
      <c r="F59" s="176" t="s">
        <v>32</v>
      </c>
      <c r="G59" s="103" t="s">
        <v>45</v>
      </c>
      <c r="H59" s="170" t="str">
        <f t="shared" si="7"/>
        <v>SELEZIONARE NOME FIERA</v>
      </c>
      <c r="I59" s="170"/>
      <c r="J59" s="176" t="s">
        <v>35</v>
      </c>
      <c r="K59" s="176" t="s">
        <v>21</v>
      </c>
      <c r="L59" s="177" t="s">
        <v>74</v>
      </c>
      <c r="M59" s="205">
        <v>0</v>
      </c>
      <c r="N59" s="178">
        <v>0</v>
      </c>
      <c r="O59" s="177">
        <v>0</v>
      </c>
      <c r="P59" s="134" t="str">
        <f t="shared" si="8"/>
        <v>SELEZIONE MESE ATTIVITA'</v>
      </c>
      <c r="Q59" s="179"/>
      <c r="R59" s="178"/>
      <c r="S59" s="176" t="s">
        <v>19</v>
      </c>
      <c r="T59" s="180"/>
    </row>
    <row r="60" spans="1:20" ht="72.75" customHeight="1">
      <c r="A60" s="104">
        <v>509</v>
      </c>
      <c r="B60" s="104" t="str">
        <f t="shared" si="0"/>
        <v>NO</v>
      </c>
      <c r="C60" s="104" t="str">
        <f t="shared" si="1"/>
        <v/>
      </c>
      <c r="D60" s="76" t="str">
        <f t="shared" si="6"/>
        <v>SELEZIONARE PAESE</v>
      </c>
      <c r="E60" s="109">
        <v>36</v>
      </c>
      <c r="F60" s="110" t="s">
        <v>32</v>
      </c>
      <c r="G60" s="104" t="s">
        <v>45</v>
      </c>
      <c r="H60" s="170" t="str">
        <f t="shared" si="7"/>
        <v>SELEZIONARE NOME FIERA</v>
      </c>
      <c r="I60" s="88"/>
      <c r="J60" s="110" t="s">
        <v>36</v>
      </c>
      <c r="K60" s="110" t="s">
        <v>21</v>
      </c>
      <c r="L60" s="128">
        <f>IF(OR(D60="USA",D60="CANADA",D60="SVIZZERA",D60="CINA",D60="REGNO UNITO"),SUMIFS('MASSIMALI COMPLESSIVI'!C:C,'MASSIMALI COMPLESSIVI'!A:A,'2.FIERE - TRASFERTE - SPED'!J60,'MASSIMALI COMPLESSIVI'!B:B,'2.FIERE - TRASFERTE - SPED'!D60),180)</f>
        <v>180</v>
      </c>
      <c r="M60" s="128">
        <f>L60</f>
        <v>180</v>
      </c>
      <c r="N60" s="77">
        <v>0</v>
      </c>
      <c r="O60" s="128">
        <f>M60*N60</f>
        <v>0</v>
      </c>
      <c r="P60" s="134" t="str">
        <f t="shared" si="8"/>
        <v>SELEZIONE MESE ATTIVITA'</v>
      </c>
      <c r="Q60" s="78"/>
      <c r="R60" s="77"/>
      <c r="S60" s="110" t="s">
        <v>19</v>
      </c>
      <c r="T60" s="79"/>
    </row>
    <row r="61" spans="1:20" ht="72.75" customHeight="1">
      <c r="A61" s="104">
        <v>510</v>
      </c>
      <c r="B61" s="104" t="str">
        <f t="shared" si="0"/>
        <v>NO</v>
      </c>
      <c r="C61" s="104" t="str">
        <f t="shared" si="1"/>
        <v/>
      </c>
      <c r="D61" s="76" t="str">
        <f t="shared" ref="D61:D89" si="9">D60</f>
        <v>SELEZIONARE PAESE</v>
      </c>
      <c r="E61" s="109">
        <v>36</v>
      </c>
      <c r="F61" s="110" t="s">
        <v>32</v>
      </c>
      <c r="G61" s="104" t="s">
        <v>45</v>
      </c>
      <c r="H61" s="170" t="str">
        <f t="shared" si="7"/>
        <v>SELEZIONARE NOME FIERA</v>
      </c>
      <c r="I61" s="88"/>
      <c r="J61" s="110" t="s">
        <v>37</v>
      </c>
      <c r="K61" s="110" t="s">
        <v>21</v>
      </c>
      <c r="L61" s="128">
        <f>IF(OR(D61="USA",D61="CANADA",D61="SVIZZERA",D61="CINA",D61="REGNO UNITO"),SUMIFS('MASSIMALI COMPLESSIVI'!C:C,'MASSIMALI COMPLESSIVI'!A:A,'2.FIERE - TRASFERTE - SPED'!J61,'MASSIMALI COMPLESSIVI'!B:B,'2.FIERE - TRASFERTE - SPED'!D61),60)</f>
        <v>60</v>
      </c>
      <c r="M61" s="128">
        <f>L61</f>
        <v>60</v>
      </c>
      <c r="N61" s="77">
        <v>0</v>
      </c>
      <c r="O61" s="128">
        <f>M61*N61</f>
        <v>0</v>
      </c>
      <c r="P61" s="134" t="str">
        <f t="shared" si="8"/>
        <v>SELEZIONE MESE ATTIVITA'</v>
      </c>
      <c r="Q61" s="78"/>
      <c r="R61" s="77"/>
      <c r="S61" s="110" t="s">
        <v>19</v>
      </c>
      <c r="T61" s="79"/>
    </row>
    <row r="62" spans="1:20" ht="72.75" customHeight="1" thickBot="1">
      <c r="A62" s="104">
        <v>511</v>
      </c>
      <c r="B62" s="104" t="str">
        <f t="shared" si="0"/>
        <v>NO</v>
      </c>
      <c r="C62" s="104" t="str">
        <f t="shared" si="1"/>
        <v/>
      </c>
      <c r="D62" s="80" t="str">
        <f t="shared" si="9"/>
        <v>SELEZIONARE PAESE</v>
      </c>
      <c r="E62" s="111">
        <v>36</v>
      </c>
      <c r="F62" s="112" t="s">
        <v>32</v>
      </c>
      <c r="G62" s="121" t="s">
        <v>45</v>
      </c>
      <c r="H62" s="170" t="str">
        <f t="shared" si="7"/>
        <v>SELEZIONARE NOME FIERA</v>
      </c>
      <c r="I62" s="91"/>
      <c r="J62" s="112" t="s">
        <v>38</v>
      </c>
      <c r="K62" s="112" t="s">
        <v>21</v>
      </c>
      <c r="L62" s="129">
        <f>IF(OR(D62="USA",D62="CANADA",D62="SVIZZERA",D62="CINA",D62="REGNO UNITO"),SUMIFS('MASSIMALI COMPLESSIVI'!C:C,'MASSIMALI COMPLESSIVI'!A:A,'2.FIERE - TRASFERTE - SPED'!J62,'MASSIMALI COMPLESSIVI'!B:B,'2.FIERE - TRASFERTE - SPED'!D62),30)</f>
        <v>30</v>
      </c>
      <c r="M62" s="128">
        <f>L62</f>
        <v>30</v>
      </c>
      <c r="N62" s="81">
        <v>0</v>
      </c>
      <c r="O62" s="129">
        <f>M62*N62</f>
        <v>0</v>
      </c>
      <c r="P62" s="134" t="str">
        <f t="shared" si="8"/>
        <v>SELEZIONE MESE ATTIVITA'</v>
      </c>
      <c r="Q62" s="82"/>
      <c r="R62" s="81"/>
      <c r="S62" s="112" t="s">
        <v>19</v>
      </c>
      <c r="T62" s="83"/>
    </row>
    <row r="63" spans="1:20" ht="72.75" customHeight="1">
      <c r="A63" s="104">
        <v>512</v>
      </c>
      <c r="B63" s="104" t="str">
        <f t="shared" si="0"/>
        <v>NO</v>
      </c>
      <c r="C63" s="104" t="str">
        <f t="shared" si="1"/>
        <v/>
      </c>
      <c r="D63" s="71" t="s">
        <v>18</v>
      </c>
      <c r="E63" s="113">
        <v>37</v>
      </c>
      <c r="F63" s="114" t="s">
        <v>32</v>
      </c>
      <c r="G63" s="114" t="s">
        <v>45</v>
      </c>
      <c r="H63" s="84" t="s">
        <v>46</v>
      </c>
      <c r="I63" s="84"/>
      <c r="J63" s="114" t="s">
        <v>34</v>
      </c>
      <c r="K63" s="114" t="s">
        <v>21</v>
      </c>
      <c r="L63" s="130" t="str">
        <f>IF(OR(D63="USA",D63="CANADA",D63="SVIZZERA",D63="CINA",D63="REGNO UNITO"),SUMIFS('MASSIMALI COMPLESSIVI'!C:C,'MASSIMALI COMPLESSIVI'!A:A,'2.FIERE - TRASFERTE - SPED'!J63,'MASSIMALI COMPLESSIVI'!B:B,'2.FIERE - TRASFERTE - SPED'!D63),"")</f>
        <v/>
      </c>
      <c r="M63" s="85">
        <v>0</v>
      </c>
      <c r="N63" s="84">
        <v>0</v>
      </c>
      <c r="O63" s="130">
        <f>M63*N63</f>
        <v>0</v>
      </c>
      <c r="P63" s="219" t="s">
        <v>23</v>
      </c>
      <c r="Q63" s="86"/>
      <c r="R63" s="84"/>
      <c r="S63" s="114" t="s">
        <v>19</v>
      </c>
      <c r="T63" s="87"/>
    </row>
    <row r="64" spans="1:20" ht="72.75" customHeight="1">
      <c r="A64" s="104">
        <v>513</v>
      </c>
      <c r="B64" s="104" t="str">
        <f t="shared" si="0"/>
        <v>NO</v>
      </c>
      <c r="C64" s="104" t="str">
        <f t="shared" si="1"/>
        <v/>
      </c>
      <c r="D64" s="76" t="str">
        <f>D63</f>
        <v>SELEZIONARE PAESE</v>
      </c>
      <c r="E64" s="167">
        <v>37</v>
      </c>
      <c r="F64" s="168" t="s">
        <v>32</v>
      </c>
      <c r="G64" s="168" t="s">
        <v>45</v>
      </c>
      <c r="H64" s="170" t="str">
        <f t="shared" ref="H64:H125" si="10">H63</f>
        <v>SELEZIONARE NOME FIERA</v>
      </c>
      <c r="I64" s="170"/>
      <c r="J64" s="168" t="s">
        <v>35</v>
      </c>
      <c r="K64" s="168" t="s">
        <v>21</v>
      </c>
      <c r="L64" s="169" t="s">
        <v>74</v>
      </c>
      <c r="M64" s="165">
        <v>0</v>
      </c>
      <c r="N64" s="170">
        <v>0</v>
      </c>
      <c r="O64" s="169">
        <v>0</v>
      </c>
      <c r="P64" s="134" t="str">
        <f>P63</f>
        <v>SELEZIONE MESE ATTIVITA'</v>
      </c>
      <c r="Q64" s="171"/>
      <c r="R64" s="170"/>
      <c r="S64" s="168" t="s">
        <v>19</v>
      </c>
      <c r="T64" s="172"/>
    </row>
    <row r="65" spans="1:20" ht="72.75" customHeight="1">
      <c r="A65" s="104">
        <v>514</v>
      </c>
      <c r="B65" s="104" t="str">
        <f t="shared" si="0"/>
        <v>NO</v>
      </c>
      <c r="C65" s="104" t="str">
        <f t="shared" si="1"/>
        <v/>
      </c>
      <c r="D65" s="76" t="str">
        <f t="shared" ref="D65:D69" si="11">D64</f>
        <v>SELEZIONARE PAESE</v>
      </c>
      <c r="E65" s="167">
        <v>37</v>
      </c>
      <c r="F65" s="168" t="s">
        <v>32</v>
      </c>
      <c r="G65" s="168" t="s">
        <v>45</v>
      </c>
      <c r="H65" s="170" t="str">
        <f t="shared" si="10"/>
        <v>SELEZIONARE NOME FIERA</v>
      </c>
      <c r="I65" s="170"/>
      <c r="J65" s="168" t="s">
        <v>35</v>
      </c>
      <c r="K65" s="168" t="s">
        <v>21</v>
      </c>
      <c r="L65" s="169" t="s">
        <v>74</v>
      </c>
      <c r="M65" s="165">
        <v>0</v>
      </c>
      <c r="N65" s="170">
        <v>0</v>
      </c>
      <c r="O65" s="169">
        <v>0</v>
      </c>
      <c r="P65" s="134" t="str">
        <f t="shared" ref="P65:P71" si="12">P64</f>
        <v>SELEZIONE MESE ATTIVITA'</v>
      </c>
      <c r="Q65" s="171"/>
      <c r="R65" s="170"/>
      <c r="S65" s="168" t="s">
        <v>19</v>
      </c>
      <c r="T65" s="172"/>
    </row>
    <row r="66" spans="1:20" ht="72.75" customHeight="1">
      <c r="A66" s="104">
        <v>515</v>
      </c>
      <c r="B66" s="104" t="str">
        <f t="shared" si="0"/>
        <v>NO</v>
      </c>
      <c r="C66" s="104" t="str">
        <f t="shared" si="1"/>
        <v/>
      </c>
      <c r="D66" s="76" t="str">
        <f t="shared" si="11"/>
        <v>SELEZIONARE PAESE</v>
      </c>
      <c r="E66" s="167">
        <v>37</v>
      </c>
      <c r="F66" s="168" t="s">
        <v>32</v>
      </c>
      <c r="G66" s="168" t="s">
        <v>45</v>
      </c>
      <c r="H66" s="170" t="str">
        <f t="shared" si="10"/>
        <v>SELEZIONARE NOME FIERA</v>
      </c>
      <c r="I66" s="170"/>
      <c r="J66" s="168" t="s">
        <v>35</v>
      </c>
      <c r="K66" s="168" t="s">
        <v>21</v>
      </c>
      <c r="L66" s="169" t="s">
        <v>74</v>
      </c>
      <c r="M66" s="165">
        <v>0</v>
      </c>
      <c r="N66" s="170">
        <v>0</v>
      </c>
      <c r="O66" s="169">
        <v>0</v>
      </c>
      <c r="P66" s="134" t="str">
        <f t="shared" si="12"/>
        <v>SELEZIONE MESE ATTIVITA'</v>
      </c>
      <c r="Q66" s="171"/>
      <c r="R66" s="170"/>
      <c r="S66" s="168" t="s">
        <v>19</v>
      </c>
      <c r="T66" s="172"/>
    </row>
    <row r="67" spans="1:20" ht="72.75" customHeight="1">
      <c r="A67" s="104">
        <v>516</v>
      </c>
      <c r="B67" s="104" t="str">
        <f t="shared" ref="B67:B130" si="13">IF(OR(D67="VIETNAM",D67="THAILANDIA (EX SIAM)",D67="TAIWAN",D67="SRI LANKA",D67="SINGAPORE",D67="REPUBBLICA DELL'INDIA",D67="NEPAL",D67="MYANMAR (EX BIRMANIA)",D67="MAURITIUS",D67="MALESIA",D67="MALDIVE",D67="LAOS",D67="INDONESIA",D67="FILIPPINE",D67="CAMBOGIA",D67="NORVEGIA",D67="COREA DEL SUD",D67="CINA",D67="BRASILE",D67="AUSTRALIA",D67="QATAR",D67="EMIRATI ARABI UNITI",),"SI","NO")</f>
        <v>NO</v>
      </c>
      <c r="C67" s="104" t="str">
        <f t="shared" ref="C67:C130" si="14">IF(OR(D67="VIETNAM",D67="THAILANDIA (EX SIAM)",D67="TAIWAN",D67="SRI LANKA",D67="SINGAPORE",D67="REPUBBLICA DELL'INDIA",D67="NEPAL",D67="MYANMAR (EX BIRMANIA)",D67="MAURITIUS",D67="MALESIA",D67="MALDIVE",D67="LAOS",D67="INDONESIA",D67="FILIPPINE",D67="CAMBOGIA"),"Area Sud Est Asiatico e Arcipelaghi Oceano indiano","")</f>
        <v/>
      </c>
      <c r="D67" s="76" t="str">
        <f t="shared" si="11"/>
        <v>SELEZIONARE PAESE</v>
      </c>
      <c r="E67" s="167">
        <v>37</v>
      </c>
      <c r="F67" s="168" t="s">
        <v>32</v>
      </c>
      <c r="G67" s="168" t="s">
        <v>45</v>
      </c>
      <c r="H67" s="170" t="str">
        <f t="shared" si="10"/>
        <v>SELEZIONARE NOME FIERA</v>
      </c>
      <c r="I67" s="170"/>
      <c r="J67" s="168" t="s">
        <v>35</v>
      </c>
      <c r="K67" s="168" t="s">
        <v>21</v>
      </c>
      <c r="L67" s="169" t="s">
        <v>74</v>
      </c>
      <c r="M67" s="165">
        <v>0</v>
      </c>
      <c r="N67" s="170">
        <v>0</v>
      </c>
      <c r="O67" s="169">
        <v>0</v>
      </c>
      <c r="P67" s="134" t="str">
        <f t="shared" si="12"/>
        <v>SELEZIONE MESE ATTIVITA'</v>
      </c>
      <c r="Q67" s="171"/>
      <c r="R67" s="170"/>
      <c r="S67" s="168" t="s">
        <v>19</v>
      </c>
      <c r="T67" s="172"/>
    </row>
    <row r="68" spans="1:20" ht="72.75" customHeight="1">
      <c r="A68" s="104">
        <v>517</v>
      </c>
      <c r="B68" s="104" t="str">
        <f t="shared" si="13"/>
        <v>NO</v>
      </c>
      <c r="C68" s="104" t="str">
        <f t="shared" si="14"/>
        <v/>
      </c>
      <c r="D68" s="76" t="str">
        <f t="shared" si="11"/>
        <v>SELEZIONARE PAESE</v>
      </c>
      <c r="E68" s="167">
        <v>37</v>
      </c>
      <c r="F68" s="168" t="s">
        <v>32</v>
      </c>
      <c r="G68" s="168" t="s">
        <v>45</v>
      </c>
      <c r="H68" s="170" t="str">
        <f t="shared" si="10"/>
        <v>SELEZIONARE NOME FIERA</v>
      </c>
      <c r="I68" s="170"/>
      <c r="J68" s="168" t="s">
        <v>35</v>
      </c>
      <c r="K68" s="168" t="s">
        <v>21</v>
      </c>
      <c r="L68" s="169" t="s">
        <v>74</v>
      </c>
      <c r="M68" s="165">
        <v>0</v>
      </c>
      <c r="N68" s="170">
        <v>0</v>
      </c>
      <c r="O68" s="169">
        <v>0</v>
      </c>
      <c r="P68" s="134" t="str">
        <f t="shared" si="12"/>
        <v>SELEZIONE MESE ATTIVITA'</v>
      </c>
      <c r="Q68" s="171"/>
      <c r="R68" s="170"/>
      <c r="S68" s="168" t="s">
        <v>19</v>
      </c>
      <c r="T68" s="172"/>
    </row>
    <row r="69" spans="1:20" ht="72.75" customHeight="1">
      <c r="A69" s="104">
        <v>518</v>
      </c>
      <c r="B69" s="104" t="str">
        <f t="shared" si="13"/>
        <v>NO</v>
      </c>
      <c r="C69" s="104" t="str">
        <f t="shared" si="14"/>
        <v/>
      </c>
      <c r="D69" s="76" t="str">
        <f t="shared" si="11"/>
        <v>SELEZIONARE PAESE</v>
      </c>
      <c r="E69" s="115">
        <v>37</v>
      </c>
      <c r="F69" s="116" t="s">
        <v>32</v>
      </c>
      <c r="G69" s="116" t="s">
        <v>45</v>
      </c>
      <c r="H69" s="170" t="str">
        <f t="shared" si="10"/>
        <v>SELEZIONARE NOME FIERA</v>
      </c>
      <c r="I69" s="88"/>
      <c r="J69" s="116" t="s">
        <v>36</v>
      </c>
      <c r="K69" s="116" t="s">
        <v>21</v>
      </c>
      <c r="L69" s="126">
        <f>IF(OR(D69="USA",D69="CANADA",D69="SVIZZERA",D69="CINA",D69="REGNO UNITO"),SUMIFS('MASSIMALI COMPLESSIVI'!C:C,'MASSIMALI COMPLESSIVI'!A:A,'2.FIERE - TRASFERTE - SPED'!J69,'MASSIMALI COMPLESSIVI'!B:B,'2.FIERE - TRASFERTE - SPED'!D69),180)</f>
        <v>180</v>
      </c>
      <c r="M69" s="126">
        <f>L69</f>
        <v>180</v>
      </c>
      <c r="N69" s="88">
        <v>0</v>
      </c>
      <c r="O69" s="126">
        <f>M69*N69</f>
        <v>0</v>
      </c>
      <c r="P69" s="134" t="str">
        <f t="shared" si="12"/>
        <v>SELEZIONE MESE ATTIVITA'</v>
      </c>
      <c r="Q69" s="89"/>
      <c r="R69" s="88"/>
      <c r="S69" s="116" t="s">
        <v>19</v>
      </c>
      <c r="T69" s="90"/>
    </row>
    <row r="70" spans="1:20" ht="72.75" customHeight="1">
      <c r="A70" s="104">
        <v>519</v>
      </c>
      <c r="B70" s="104" t="str">
        <f t="shared" si="13"/>
        <v>NO</v>
      </c>
      <c r="C70" s="104" t="str">
        <f t="shared" si="14"/>
        <v/>
      </c>
      <c r="D70" s="76" t="str">
        <f t="shared" si="9"/>
        <v>SELEZIONARE PAESE</v>
      </c>
      <c r="E70" s="115">
        <v>37</v>
      </c>
      <c r="F70" s="116" t="s">
        <v>32</v>
      </c>
      <c r="G70" s="116" t="s">
        <v>45</v>
      </c>
      <c r="H70" s="170" t="str">
        <f t="shared" si="10"/>
        <v>SELEZIONARE NOME FIERA</v>
      </c>
      <c r="I70" s="88"/>
      <c r="J70" s="116" t="s">
        <v>37</v>
      </c>
      <c r="K70" s="116" t="s">
        <v>21</v>
      </c>
      <c r="L70" s="126">
        <f>IF(OR(D70="USA",D70="CANADA",D70="SVIZZERA",D70="CINA",D70="REGNO UNITO"),SUMIFS('MASSIMALI COMPLESSIVI'!C:C,'MASSIMALI COMPLESSIVI'!A:A,'2.FIERE - TRASFERTE - SPED'!J70,'MASSIMALI COMPLESSIVI'!B:B,'2.FIERE - TRASFERTE - SPED'!D70),60)</f>
        <v>60</v>
      </c>
      <c r="M70" s="126">
        <f>L70</f>
        <v>60</v>
      </c>
      <c r="N70" s="88">
        <v>0</v>
      </c>
      <c r="O70" s="126">
        <f>M70*N70</f>
        <v>0</v>
      </c>
      <c r="P70" s="134" t="str">
        <f t="shared" si="12"/>
        <v>SELEZIONE MESE ATTIVITA'</v>
      </c>
      <c r="Q70" s="89"/>
      <c r="R70" s="88"/>
      <c r="S70" s="116" t="s">
        <v>19</v>
      </c>
      <c r="T70" s="90"/>
    </row>
    <row r="71" spans="1:20" ht="72.75" customHeight="1" thickBot="1">
      <c r="A71" s="104">
        <v>520</v>
      </c>
      <c r="B71" s="104" t="str">
        <f t="shared" si="13"/>
        <v>NO</v>
      </c>
      <c r="C71" s="104" t="str">
        <f t="shared" si="14"/>
        <v/>
      </c>
      <c r="D71" s="80" t="str">
        <f t="shared" si="9"/>
        <v>SELEZIONARE PAESE</v>
      </c>
      <c r="E71" s="117">
        <v>37</v>
      </c>
      <c r="F71" s="118" t="s">
        <v>32</v>
      </c>
      <c r="G71" s="118" t="s">
        <v>45</v>
      </c>
      <c r="H71" s="224" t="str">
        <f t="shared" si="10"/>
        <v>SELEZIONARE NOME FIERA</v>
      </c>
      <c r="I71" s="91"/>
      <c r="J71" s="118" t="s">
        <v>38</v>
      </c>
      <c r="K71" s="118" t="s">
        <v>21</v>
      </c>
      <c r="L71" s="131">
        <f>IF(OR(D71="USA",D71="CANADA",D71="SVIZZERA",D71="CINA",D71="REGNO UNITO"),SUMIFS('MASSIMALI COMPLESSIVI'!C:C,'MASSIMALI COMPLESSIVI'!A:A,'2.FIERE - TRASFERTE - SPED'!J71,'MASSIMALI COMPLESSIVI'!B:B,'2.FIERE - TRASFERTE - SPED'!D71),30)</f>
        <v>30</v>
      </c>
      <c r="M71" s="131">
        <f>L71</f>
        <v>30</v>
      </c>
      <c r="N71" s="91">
        <v>0</v>
      </c>
      <c r="O71" s="131">
        <f>M71*N71</f>
        <v>0</v>
      </c>
      <c r="P71" s="246" t="str">
        <f t="shared" si="12"/>
        <v>SELEZIONE MESE ATTIVITA'</v>
      </c>
      <c r="Q71" s="92"/>
      <c r="R71" s="91"/>
      <c r="S71" s="118" t="s">
        <v>19</v>
      </c>
      <c r="T71" s="93"/>
    </row>
    <row r="72" spans="1:20" ht="72.75" customHeight="1">
      <c r="A72" s="104">
        <v>521</v>
      </c>
      <c r="B72" s="104" t="str">
        <f t="shared" si="13"/>
        <v>NO</v>
      </c>
      <c r="C72" s="104" t="str">
        <f t="shared" si="14"/>
        <v/>
      </c>
      <c r="D72" s="166" t="s">
        <v>18</v>
      </c>
      <c r="E72" s="175">
        <v>38</v>
      </c>
      <c r="F72" s="176" t="s">
        <v>32</v>
      </c>
      <c r="G72" s="103" t="s">
        <v>45</v>
      </c>
      <c r="H72" s="170" t="s">
        <v>46</v>
      </c>
      <c r="I72" s="170"/>
      <c r="J72" s="176" t="s">
        <v>34</v>
      </c>
      <c r="K72" s="176" t="s">
        <v>21</v>
      </c>
      <c r="L72" s="177" t="str">
        <f>IF(OR(D72="USA",D72="CANADA",D72="SVIZZERA",D72="CINA",D72="REGNO UNITO"),SUMIFS('MASSIMALI COMPLESSIVI'!C:C,'MASSIMALI COMPLESSIVI'!A:A,'2.FIERE - TRASFERTE - SPED'!J72,'MASSIMALI COMPLESSIVI'!B:B,'2.FIERE - TRASFERTE - SPED'!D72),"")</f>
        <v/>
      </c>
      <c r="M72" s="205">
        <v>0</v>
      </c>
      <c r="N72" s="178">
        <v>0</v>
      </c>
      <c r="O72" s="177">
        <f>M72*N72</f>
        <v>0</v>
      </c>
      <c r="P72" s="219" t="s">
        <v>23</v>
      </c>
      <c r="Q72" s="179"/>
      <c r="R72" s="178"/>
      <c r="S72" s="176" t="s">
        <v>19</v>
      </c>
      <c r="T72" s="180"/>
    </row>
    <row r="73" spans="1:20" ht="72.75" customHeight="1">
      <c r="A73" s="104">
        <v>522</v>
      </c>
      <c r="B73" s="104" t="str">
        <f t="shared" si="13"/>
        <v>NO</v>
      </c>
      <c r="C73" s="104" t="str">
        <f t="shared" si="14"/>
        <v/>
      </c>
      <c r="D73" s="76" t="str">
        <f>D72</f>
        <v>SELEZIONARE PAESE</v>
      </c>
      <c r="E73" s="175">
        <v>38</v>
      </c>
      <c r="F73" s="176" t="s">
        <v>32</v>
      </c>
      <c r="G73" s="103" t="s">
        <v>45</v>
      </c>
      <c r="H73" s="170" t="str">
        <f t="shared" ref="H73" si="15">H72</f>
        <v>SELEZIONARE NOME FIERA</v>
      </c>
      <c r="I73" s="170"/>
      <c r="J73" s="176" t="s">
        <v>35</v>
      </c>
      <c r="K73" s="176" t="s">
        <v>21</v>
      </c>
      <c r="L73" s="177" t="s">
        <v>74</v>
      </c>
      <c r="M73" s="205">
        <v>0</v>
      </c>
      <c r="N73" s="178">
        <v>0</v>
      </c>
      <c r="O73" s="177">
        <v>0</v>
      </c>
      <c r="P73" s="134" t="str">
        <f>P72</f>
        <v>SELEZIONE MESE ATTIVITA'</v>
      </c>
      <c r="Q73" s="179"/>
      <c r="R73" s="178"/>
      <c r="S73" s="176" t="s">
        <v>19</v>
      </c>
      <c r="T73" s="180"/>
    </row>
    <row r="74" spans="1:20" ht="72.75" customHeight="1">
      <c r="A74" s="104">
        <v>523</v>
      </c>
      <c r="B74" s="104" t="str">
        <f t="shared" si="13"/>
        <v>NO</v>
      </c>
      <c r="C74" s="104" t="str">
        <f t="shared" si="14"/>
        <v/>
      </c>
      <c r="D74" s="76" t="str">
        <f t="shared" ref="D74:D78" si="16">D73</f>
        <v>SELEZIONARE PAESE</v>
      </c>
      <c r="E74" s="175">
        <v>38</v>
      </c>
      <c r="F74" s="176" t="s">
        <v>32</v>
      </c>
      <c r="G74" s="103" t="s">
        <v>45</v>
      </c>
      <c r="H74" s="170" t="str">
        <f t="shared" si="10"/>
        <v>SELEZIONARE NOME FIERA</v>
      </c>
      <c r="I74" s="170"/>
      <c r="J74" s="176" t="s">
        <v>35</v>
      </c>
      <c r="K74" s="176" t="s">
        <v>21</v>
      </c>
      <c r="L74" s="177" t="s">
        <v>74</v>
      </c>
      <c r="M74" s="205">
        <v>0</v>
      </c>
      <c r="N74" s="178">
        <v>0</v>
      </c>
      <c r="O74" s="177">
        <v>0</v>
      </c>
      <c r="P74" s="134" t="str">
        <f t="shared" ref="P74:P80" si="17">P73</f>
        <v>SELEZIONE MESE ATTIVITA'</v>
      </c>
      <c r="Q74" s="179"/>
      <c r="R74" s="178"/>
      <c r="S74" s="176" t="s">
        <v>19</v>
      </c>
      <c r="T74" s="180"/>
    </row>
    <row r="75" spans="1:20" ht="72.75" customHeight="1">
      <c r="A75" s="104">
        <v>524</v>
      </c>
      <c r="B75" s="104" t="str">
        <f t="shared" si="13"/>
        <v>NO</v>
      </c>
      <c r="C75" s="104" t="str">
        <f t="shared" si="14"/>
        <v/>
      </c>
      <c r="D75" s="76" t="str">
        <f t="shared" si="16"/>
        <v>SELEZIONARE PAESE</v>
      </c>
      <c r="E75" s="175">
        <v>38</v>
      </c>
      <c r="F75" s="176" t="s">
        <v>32</v>
      </c>
      <c r="G75" s="103" t="s">
        <v>45</v>
      </c>
      <c r="H75" s="170" t="str">
        <f t="shared" si="10"/>
        <v>SELEZIONARE NOME FIERA</v>
      </c>
      <c r="I75" s="170"/>
      <c r="J75" s="176" t="s">
        <v>35</v>
      </c>
      <c r="K75" s="176" t="s">
        <v>21</v>
      </c>
      <c r="L75" s="177" t="s">
        <v>74</v>
      </c>
      <c r="M75" s="205">
        <v>0</v>
      </c>
      <c r="N75" s="178">
        <v>0</v>
      </c>
      <c r="O75" s="177">
        <v>0</v>
      </c>
      <c r="P75" s="134" t="str">
        <f t="shared" si="17"/>
        <v>SELEZIONE MESE ATTIVITA'</v>
      </c>
      <c r="Q75" s="179"/>
      <c r="R75" s="178"/>
      <c r="S75" s="176" t="s">
        <v>19</v>
      </c>
      <c r="T75" s="180"/>
    </row>
    <row r="76" spans="1:20" ht="72.75" customHeight="1">
      <c r="A76" s="104">
        <v>525</v>
      </c>
      <c r="B76" s="104" t="str">
        <f t="shared" si="13"/>
        <v>NO</v>
      </c>
      <c r="C76" s="104" t="str">
        <f t="shared" si="14"/>
        <v/>
      </c>
      <c r="D76" s="76" t="str">
        <f t="shared" si="16"/>
        <v>SELEZIONARE PAESE</v>
      </c>
      <c r="E76" s="175">
        <v>38</v>
      </c>
      <c r="F76" s="176" t="s">
        <v>32</v>
      </c>
      <c r="G76" s="103" t="s">
        <v>45</v>
      </c>
      <c r="H76" s="170" t="str">
        <f t="shared" si="10"/>
        <v>SELEZIONARE NOME FIERA</v>
      </c>
      <c r="I76" s="170"/>
      <c r="J76" s="176" t="s">
        <v>35</v>
      </c>
      <c r="K76" s="176" t="s">
        <v>21</v>
      </c>
      <c r="L76" s="177" t="s">
        <v>74</v>
      </c>
      <c r="M76" s="205">
        <v>0</v>
      </c>
      <c r="N76" s="178">
        <v>0</v>
      </c>
      <c r="O76" s="177">
        <v>0</v>
      </c>
      <c r="P76" s="134" t="str">
        <f t="shared" si="17"/>
        <v>SELEZIONE MESE ATTIVITA'</v>
      </c>
      <c r="Q76" s="179"/>
      <c r="R76" s="178"/>
      <c r="S76" s="176" t="s">
        <v>19</v>
      </c>
      <c r="T76" s="180"/>
    </row>
    <row r="77" spans="1:20" ht="72.75" customHeight="1">
      <c r="A77" s="104">
        <v>526</v>
      </c>
      <c r="B77" s="104" t="str">
        <f t="shared" si="13"/>
        <v>NO</v>
      </c>
      <c r="C77" s="104" t="str">
        <f t="shared" si="14"/>
        <v/>
      </c>
      <c r="D77" s="76" t="str">
        <f t="shared" si="16"/>
        <v>SELEZIONARE PAESE</v>
      </c>
      <c r="E77" s="175">
        <v>38</v>
      </c>
      <c r="F77" s="176" t="s">
        <v>32</v>
      </c>
      <c r="G77" s="103" t="s">
        <v>45</v>
      </c>
      <c r="H77" s="170" t="str">
        <f t="shared" si="10"/>
        <v>SELEZIONARE NOME FIERA</v>
      </c>
      <c r="I77" s="170"/>
      <c r="J77" s="176" t="s">
        <v>35</v>
      </c>
      <c r="K77" s="176" t="s">
        <v>21</v>
      </c>
      <c r="L77" s="177" t="s">
        <v>74</v>
      </c>
      <c r="M77" s="205">
        <v>0</v>
      </c>
      <c r="N77" s="178">
        <v>0</v>
      </c>
      <c r="O77" s="177">
        <v>0</v>
      </c>
      <c r="P77" s="134" t="str">
        <f t="shared" si="17"/>
        <v>SELEZIONE MESE ATTIVITA'</v>
      </c>
      <c r="Q77" s="179"/>
      <c r="R77" s="178"/>
      <c r="S77" s="176" t="s">
        <v>19</v>
      </c>
      <c r="T77" s="180"/>
    </row>
    <row r="78" spans="1:20" ht="72.75" customHeight="1">
      <c r="A78" s="104">
        <v>527</v>
      </c>
      <c r="B78" s="104" t="str">
        <f t="shared" si="13"/>
        <v>NO</v>
      </c>
      <c r="C78" s="104" t="str">
        <f t="shared" si="14"/>
        <v/>
      </c>
      <c r="D78" s="76" t="str">
        <f t="shared" si="16"/>
        <v>SELEZIONARE PAESE</v>
      </c>
      <c r="E78" s="109">
        <v>38</v>
      </c>
      <c r="F78" s="110" t="s">
        <v>32</v>
      </c>
      <c r="G78" s="104" t="s">
        <v>45</v>
      </c>
      <c r="H78" s="170" t="str">
        <f t="shared" si="10"/>
        <v>SELEZIONARE NOME FIERA</v>
      </c>
      <c r="I78" s="88"/>
      <c r="J78" s="110" t="s">
        <v>36</v>
      </c>
      <c r="K78" s="110" t="s">
        <v>21</v>
      </c>
      <c r="L78" s="128">
        <f>IF(OR(D78="USA",D78="CANADA",D78="SVIZZERA",D78="CINA",D78="REGNO UNITO"),SUMIFS('MASSIMALI COMPLESSIVI'!C:C,'MASSIMALI COMPLESSIVI'!A:A,'2.FIERE - TRASFERTE - SPED'!J78,'MASSIMALI COMPLESSIVI'!B:B,'2.FIERE - TRASFERTE - SPED'!D78),180)</f>
        <v>180</v>
      </c>
      <c r="M78" s="128">
        <f>L78</f>
        <v>180</v>
      </c>
      <c r="N78" s="77">
        <v>0</v>
      </c>
      <c r="O78" s="128">
        <f>M78*N78</f>
        <v>0</v>
      </c>
      <c r="P78" s="134" t="str">
        <f t="shared" si="17"/>
        <v>SELEZIONE MESE ATTIVITA'</v>
      </c>
      <c r="Q78" s="78"/>
      <c r="R78" s="77"/>
      <c r="S78" s="110" t="s">
        <v>19</v>
      </c>
      <c r="T78" s="79"/>
    </row>
    <row r="79" spans="1:20" ht="72.75" customHeight="1">
      <c r="A79" s="104">
        <v>528</v>
      </c>
      <c r="B79" s="104" t="str">
        <f t="shared" si="13"/>
        <v>NO</v>
      </c>
      <c r="C79" s="104" t="str">
        <f t="shared" si="14"/>
        <v/>
      </c>
      <c r="D79" s="76" t="str">
        <f t="shared" si="9"/>
        <v>SELEZIONARE PAESE</v>
      </c>
      <c r="E79" s="109">
        <v>38</v>
      </c>
      <c r="F79" s="110" t="s">
        <v>32</v>
      </c>
      <c r="G79" s="104" t="s">
        <v>45</v>
      </c>
      <c r="H79" s="170" t="str">
        <f t="shared" si="10"/>
        <v>SELEZIONARE NOME FIERA</v>
      </c>
      <c r="I79" s="88"/>
      <c r="J79" s="110" t="s">
        <v>37</v>
      </c>
      <c r="K79" s="110" t="s">
        <v>21</v>
      </c>
      <c r="L79" s="128">
        <f>IF(OR(D79="USA",D79="CANADA",D79="SVIZZERA",D79="CINA",D79="REGNO UNITO"),SUMIFS('MASSIMALI COMPLESSIVI'!C:C,'MASSIMALI COMPLESSIVI'!A:A,'2.FIERE - TRASFERTE - SPED'!J79,'MASSIMALI COMPLESSIVI'!B:B,'2.FIERE - TRASFERTE - SPED'!D79),60)</f>
        <v>60</v>
      </c>
      <c r="M79" s="128">
        <f>L79</f>
        <v>60</v>
      </c>
      <c r="N79" s="77">
        <v>0</v>
      </c>
      <c r="O79" s="128">
        <f>M79*N79</f>
        <v>0</v>
      </c>
      <c r="P79" s="134" t="str">
        <f t="shared" si="17"/>
        <v>SELEZIONE MESE ATTIVITA'</v>
      </c>
      <c r="Q79" s="78"/>
      <c r="R79" s="77"/>
      <c r="S79" s="110" t="s">
        <v>19</v>
      </c>
      <c r="T79" s="79"/>
    </row>
    <row r="80" spans="1:20" ht="72.75" customHeight="1" thickBot="1">
      <c r="A80" s="104">
        <v>529</v>
      </c>
      <c r="B80" s="104" t="str">
        <f t="shared" si="13"/>
        <v>NO</v>
      </c>
      <c r="C80" s="104" t="str">
        <f t="shared" si="14"/>
        <v/>
      </c>
      <c r="D80" s="80" t="str">
        <f t="shared" si="9"/>
        <v>SELEZIONARE PAESE</v>
      </c>
      <c r="E80" s="111">
        <v>38</v>
      </c>
      <c r="F80" s="112" t="s">
        <v>32</v>
      </c>
      <c r="G80" s="121" t="s">
        <v>45</v>
      </c>
      <c r="H80" s="170" t="str">
        <f t="shared" si="10"/>
        <v>SELEZIONARE NOME FIERA</v>
      </c>
      <c r="I80" s="91"/>
      <c r="J80" s="112" t="s">
        <v>38</v>
      </c>
      <c r="K80" s="112" t="s">
        <v>21</v>
      </c>
      <c r="L80" s="129">
        <f>IF(OR(D80="USA",D80="CANADA",D80="SVIZZERA",D80="CINA",D80="REGNO UNITO"),SUMIFS('MASSIMALI COMPLESSIVI'!C:C,'MASSIMALI COMPLESSIVI'!A:A,'2.FIERE - TRASFERTE - SPED'!J80,'MASSIMALI COMPLESSIVI'!B:B,'2.FIERE - TRASFERTE - SPED'!D80),30)</f>
        <v>30</v>
      </c>
      <c r="M80" s="128">
        <f>L80</f>
        <v>30</v>
      </c>
      <c r="N80" s="81">
        <v>0</v>
      </c>
      <c r="O80" s="129">
        <f>M80*N80</f>
        <v>0</v>
      </c>
      <c r="P80" s="134" t="str">
        <f t="shared" si="17"/>
        <v>SELEZIONE MESE ATTIVITA'</v>
      </c>
      <c r="Q80" s="82"/>
      <c r="R80" s="81"/>
      <c r="S80" s="112" t="s">
        <v>19</v>
      </c>
      <c r="T80" s="83"/>
    </row>
    <row r="81" spans="1:20" ht="72.75" customHeight="1">
      <c r="A81" s="104">
        <v>530</v>
      </c>
      <c r="B81" s="104" t="str">
        <f t="shared" si="13"/>
        <v>NO</v>
      </c>
      <c r="C81" s="104" t="str">
        <f t="shared" si="14"/>
        <v/>
      </c>
      <c r="D81" s="71" t="s">
        <v>18</v>
      </c>
      <c r="E81" s="113">
        <v>39</v>
      </c>
      <c r="F81" s="114" t="s">
        <v>32</v>
      </c>
      <c r="G81" s="114" t="s">
        <v>45</v>
      </c>
      <c r="H81" s="84" t="s">
        <v>46</v>
      </c>
      <c r="I81" s="84"/>
      <c r="J81" s="114" t="s">
        <v>34</v>
      </c>
      <c r="K81" s="114" t="s">
        <v>21</v>
      </c>
      <c r="L81" s="130" t="str">
        <f>IF(OR(D81="USA",D81="CANADA",D81="SVIZZERA",D81="CINA",D81="REGNO UNITO"),SUMIFS('MASSIMALI COMPLESSIVI'!C:C,'MASSIMALI COMPLESSIVI'!A:A,'2.FIERE - TRASFERTE - SPED'!J81,'MASSIMALI COMPLESSIVI'!B:B,'2.FIERE - TRASFERTE - SPED'!D81),"")</f>
        <v/>
      </c>
      <c r="M81" s="85">
        <v>0</v>
      </c>
      <c r="N81" s="84">
        <v>0</v>
      </c>
      <c r="O81" s="130">
        <f>M81*N81</f>
        <v>0</v>
      </c>
      <c r="P81" s="219" t="s">
        <v>23</v>
      </c>
      <c r="Q81" s="86"/>
      <c r="R81" s="84"/>
      <c r="S81" s="114" t="s">
        <v>19</v>
      </c>
      <c r="T81" s="87"/>
    </row>
    <row r="82" spans="1:20" ht="72.75" customHeight="1">
      <c r="A82" s="104">
        <v>531</v>
      </c>
      <c r="B82" s="104" t="str">
        <f t="shared" si="13"/>
        <v>NO</v>
      </c>
      <c r="C82" s="104" t="str">
        <f t="shared" si="14"/>
        <v/>
      </c>
      <c r="D82" s="76" t="str">
        <f>D81</f>
        <v>SELEZIONARE PAESE</v>
      </c>
      <c r="E82" s="167">
        <v>39</v>
      </c>
      <c r="F82" s="168" t="s">
        <v>32</v>
      </c>
      <c r="G82" s="168" t="s">
        <v>45</v>
      </c>
      <c r="H82" s="170" t="str">
        <f t="shared" ref="H82" si="18">H81</f>
        <v>SELEZIONARE NOME FIERA</v>
      </c>
      <c r="I82" s="170"/>
      <c r="J82" s="168" t="s">
        <v>35</v>
      </c>
      <c r="K82" s="168" t="s">
        <v>21</v>
      </c>
      <c r="L82" s="169" t="s">
        <v>74</v>
      </c>
      <c r="M82" s="165">
        <v>0</v>
      </c>
      <c r="N82" s="170">
        <v>0</v>
      </c>
      <c r="O82" s="169">
        <v>0</v>
      </c>
      <c r="P82" s="134" t="str">
        <f>P81</f>
        <v>SELEZIONE MESE ATTIVITA'</v>
      </c>
      <c r="Q82" s="171"/>
      <c r="R82" s="170"/>
      <c r="S82" s="168" t="s">
        <v>19</v>
      </c>
      <c r="T82" s="172"/>
    </row>
    <row r="83" spans="1:20" ht="72.75" customHeight="1">
      <c r="A83" s="104">
        <v>532</v>
      </c>
      <c r="B83" s="104" t="str">
        <f t="shared" si="13"/>
        <v>NO</v>
      </c>
      <c r="C83" s="104" t="str">
        <f t="shared" si="14"/>
        <v/>
      </c>
      <c r="D83" s="76" t="str">
        <f t="shared" ref="D83:D87" si="19">D82</f>
        <v>SELEZIONARE PAESE</v>
      </c>
      <c r="E83" s="167">
        <v>39</v>
      </c>
      <c r="F83" s="168" t="s">
        <v>32</v>
      </c>
      <c r="G83" s="168" t="s">
        <v>45</v>
      </c>
      <c r="H83" s="170" t="str">
        <f t="shared" si="10"/>
        <v>SELEZIONARE NOME FIERA</v>
      </c>
      <c r="I83" s="170"/>
      <c r="J83" s="168" t="s">
        <v>35</v>
      </c>
      <c r="K83" s="168" t="s">
        <v>21</v>
      </c>
      <c r="L83" s="169" t="s">
        <v>74</v>
      </c>
      <c r="M83" s="165">
        <v>0</v>
      </c>
      <c r="N83" s="170">
        <v>0</v>
      </c>
      <c r="O83" s="169">
        <v>0</v>
      </c>
      <c r="P83" s="134" t="str">
        <f t="shared" ref="P83:P89" si="20">P82</f>
        <v>SELEZIONE MESE ATTIVITA'</v>
      </c>
      <c r="Q83" s="171"/>
      <c r="R83" s="170"/>
      <c r="S83" s="168" t="s">
        <v>19</v>
      </c>
      <c r="T83" s="172"/>
    </row>
    <row r="84" spans="1:20" ht="72.75" customHeight="1">
      <c r="A84" s="104">
        <v>533</v>
      </c>
      <c r="B84" s="104" t="str">
        <f t="shared" si="13"/>
        <v>NO</v>
      </c>
      <c r="C84" s="104" t="str">
        <f t="shared" si="14"/>
        <v/>
      </c>
      <c r="D84" s="76" t="str">
        <f t="shared" si="19"/>
        <v>SELEZIONARE PAESE</v>
      </c>
      <c r="E84" s="167">
        <v>39</v>
      </c>
      <c r="F84" s="168" t="s">
        <v>32</v>
      </c>
      <c r="G84" s="168" t="s">
        <v>45</v>
      </c>
      <c r="H84" s="170" t="str">
        <f t="shared" si="10"/>
        <v>SELEZIONARE NOME FIERA</v>
      </c>
      <c r="I84" s="170"/>
      <c r="J84" s="168" t="s">
        <v>35</v>
      </c>
      <c r="K84" s="168" t="s">
        <v>21</v>
      </c>
      <c r="L84" s="169" t="s">
        <v>74</v>
      </c>
      <c r="M84" s="165">
        <v>0</v>
      </c>
      <c r="N84" s="170">
        <v>0</v>
      </c>
      <c r="O84" s="169">
        <v>0</v>
      </c>
      <c r="P84" s="134" t="str">
        <f t="shared" si="20"/>
        <v>SELEZIONE MESE ATTIVITA'</v>
      </c>
      <c r="Q84" s="171"/>
      <c r="R84" s="170"/>
      <c r="S84" s="168" t="s">
        <v>19</v>
      </c>
      <c r="T84" s="172"/>
    </row>
    <row r="85" spans="1:20" ht="72.75" customHeight="1">
      <c r="A85" s="104">
        <v>534</v>
      </c>
      <c r="B85" s="104" t="str">
        <f t="shared" si="13"/>
        <v>NO</v>
      </c>
      <c r="C85" s="104" t="str">
        <f t="shared" si="14"/>
        <v/>
      </c>
      <c r="D85" s="76" t="str">
        <f t="shared" si="19"/>
        <v>SELEZIONARE PAESE</v>
      </c>
      <c r="E85" s="167">
        <v>39</v>
      </c>
      <c r="F85" s="168" t="s">
        <v>32</v>
      </c>
      <c r="G85" s="168" t="s">
        <v>45</v>
      </c>
      <c r="H85" s="170" t="str">
        <f t="shared" si="10"/>
        <v>SELEZIONARE NOME FIERA</v>
      </c>
      <c r="I85" s="170"/>
      <c r="J85" s="168" t="s">
        <v>35</v>
      </c>
      <c r="K85" s="168" t="s">
        <v>21</v>
      </c>
      <c r="L85" s="169" t="s">
        <v>74</v>
      </c>
      <c r="M85" s="165">
        <v>0</v>
      </c>
      <c r="N85" s="170">
        <v>0</v>
      </c>
      <c r="O85" s="169">
        <v>0</v>
      </c>
      <c r="P85" s="134" t="str">
        <f t="shared" si="20"/>
        <v>SELEZIONE MESE ATTIVITA'</v>
      </c>
      <c r="Q85" s="171"/>
      <c r="R85" s="170"/>
      <c r="S85" s="168" t="s">
        <v>19</v>
      </c>
      <c r="T85" s="172"/>
    </row>
    <row r="86" spans="1:20" ht="72.75" customHeight="1">
      <c r="A86" s="104">
        <v>535</v>
      </c>
      <c r="B86" s="104" t="str">
        <f t="shared" si="13"/>
        <v>NO</v>
      </c>
      <c r="C86" s="104" t="str">
        <f t="shared" si="14"/>
        <v/>
      </c>
      <c r="D86" s="76" t="str">
        <f t="shared" si="19"/>
        <v>SELEZIONARE PAESE</v>
      </c>
      <c r="E86" s="167">
        <v>39</v>
      </c>
      <c r="F86" s="168" t="s">
        <v>32</v>
      </c>
      <c r="G86" s="168" t="s">
        <v>45</v>
      </c>
      <c r="H86" s="170" t="str">
        <f t="shared" si="10"/>
        <v>SELEZIONARE NOME FIERA</v>
      </c>
      <c r="I86" s="170"/>
      <c r="J86" s="168" t="s">
        <v>35</v>
      </c>
      <c r="K86" s="168" t="s">
        <v>21</v>
      </c>
      <c r="L86" s="169" t="s">
        <v>74</v>
      </c>
      <c r="M86" s="165">
        <v>0</v>
      </c>
      <c r="N86" s="170">
        <v>0</v>
      </c>
      <c r="O86" s="169">
        <v>0</v>
      </c>
      <c r="P86" s="134" t="str">
        <f t="shared" si="20"/>
        <v>SELEZIONE MESE ATTIVITA'</v>
      </c>
      <c r="Q86" s="171"/>
      <c r="R86" s="170"/>
      <c r="S86" s="168" t="s">
        <v>19</v>
      </c>
      <c r="T86" s="172"/>
    </row>
    <row r="87" spans="1:20" ht="72.75" customHeight="1">
      <c r="A87" s="104">
        <v>536</v>
      </c>
      <c r="B87" s="104" t="str">
        <f t="shared" si="13"/>
        <v>NO</v>
      </c>
      <c r="C87" s="104" t="str">
        <f t="shared" si="14"/>
        <v/>
      </c>
      <c r="D87" s="76" t="str">
        <f t="shared" si="19"/>
        <v>SELEZIONARE PAESE</v>
      </c>
      <c r="E87" s="115">
        <v>39</v>
      </c>
      <c r="F87" s="116" t="s">
        <v>32</v>
      </c>
      <c r="G87" s="116" t="s">
        <v>45</v>
      </c>
      <c r="H87" s="170" t="str">
        <f t="shared" si="10"/>
        <v>SELEZIONARE NOME FIERA</v>
      </c>
      <c r="I87" s="88"/>
      <c r="J87" s="116" t="s">
        <v>36</v>
      </c>
      <c r="K87" s="116" t="s">
        <v>21</v>
      </c>
      <c r="L87" s="126">
        <f>IF(OR(D87="USA",D87="CANADA",D87="SVIZZERA",D87="CINA",D87="REGNO UNITO"),SUMIFS('MASSIMALI COMPLESSIVI'!C:C,'MASSIMALI COMPLESSIVI'!A:A,'2.FIERE - TRASFERTE - SPED'!J87,'MASSIMALI COMPLESSIVI'!B:B,'2.FIERE - TRASFERTE - SPED'!D87),180)</f>
        <v>180</v>
      </c>
      <c r="M87" s="126">
        <f>L87</f>
        <v>180</v>
      </c>
      <c r="N87" s="88">
        <v>0</v>
      </c>
      <c r="O87" s="126">
        <f>M87*N87</f>
        <v>0</v>
      </c>
      <c r="P87" s="134" t="str">
        <f t="shared" si="20"/>
        <v>SELEZIONE MESE ATTIVITA'</v>
      </c>
      <c r="Q87" s="89"/>
      <c r="R87" s="88"/>
      <c r="S87" s="116" t="s">
        <v>19</v>
      </c>
      <c r="T87" s="90"/>
    </row>
    <row r="88" spans="1:20" ht="72.75" customHeight="1">
      <c r="A88" s="104">
        <v>537</v>
      </c>
      <c r="B88" s="104" t="str">
        <f t="shared" si="13"/>
        <v>NO</v>
      </c>
      <c r="C88" s="104" t="str">
        <f t="shared" si="14"/>
        <v/>
      </c>
      <c r="D88" s="76" t="str">
        <f t="shared" si="9"/>
        <v>SELEZIONARE PAESE</v>
      </c>
      <c r="E88" s="115">
        <v>39</v>
      </c>
      <c r="F88" s="116" t="s">
        <v>32</v>
      </c>
      <c r="G88" s="116" t="s">
        <v>45</v>
      </c>
      <c r="H88" s="170" t="str">
        <f t="shared" si="10"/>
        <v>SELEZIONARE NOME FIERA</v>
      </c>
      <c r="I88" s="88"/>
      <c r="J88" s="116" t="s">
        <v>37</v>
      </c>
      <c r="K88" s="116" t="s">
        <v>21</v>
      </c>
      <c r="L88" s="126">
        <f>IF(OR(D88="USA",D88="CANADA",D88="SVIZZERA",D88="CINA",D88="REGNO UNITO"),SUMIFS('MASSIMALI COMPLESSIVI'!C:C,'MASSIMALI COMPLESSIVI'!A:A,'2.FIERE - TRASFERTE - SPED'!J88,'MASSIMALI COMPLESSIVI'!B:B,'2.FIERE - TRASFERTE - SPED'!D88),60)</f>
        <v>60</v>
      </c>
      <c r="M88" s="126">
        <f>L88</f>
        <v>60</v>
      </c>
      <c r="N88" s="88">
        <v>0</v>
      </c>
      <c r="O88" s="126">
        <f>M88*N88</f>
        <v>0</v>
      </c>
      <c r="P88" s="134" t="str">
        <f t="shared" si="20"/>
        <v>SELEZIONE MESE ATTIVITA'</v>
      </c>
      <c r="Q88" s="89"/>
      <c r="R88" s="88"/>
      <c r="S88" s="116" t="s">
        <v>19</v>
      </c>
      <c r="T88" s="90"/>
    </row>
    <row r="89" spans="1:20" ht="72.75" customHeight="1" thickBot="1">
      <c r="A89" s="104">
        <v>538</v>
      </c>
      <c r="B89" s="104" t="str">
        <f t="shared" si="13"/>
        <v>NO</v>
      </c>
      <c r="C89" s="104" t="str">
        <f t="shared" si="14"/>
        <v/>
      </c>
      <c r="D89" s="80" t="str">
        <f t="shared" si="9"/>
        <v>SELEZIONARE PAESE</v>
      </c>
      <c r="E89" s="117">
        <v>39</v>
      </c>
      <c r="F89" s="118" t="s">
        <v>32</v>
      </c>
      <c r="G89" s="118" t="s">
        <v>45</v>
      </c>
      <c r="H89" s="170" t="str">
        <f t="shared" si="10"/>
        <v>SELEZIONARE NOME FIERA</v>
      </c>
      <c r="I89" s="91"/>
      <c r="J89" s="118" t="s">
        <v>38</v>
      </c>
      <c r="K89" s="118" t="s">
        <v>21</v>
      </c>
      <c r="L89" s="131">
        <f>IF(OR(D89="USA",D89="CANADA",D89="SVIZZERA",D89="CINA",D89="REGNO UNITO"),SUMIFS('MASSIMALI COMPLESSIVI'!C:C,'MASSIMALI COMPLESSIVI'!A:A,'2.FIERE - TRASFERTE - SPED'!J89,'MASSIMALI COMPLESSIVI'!B:B,'2.FIERE - TRASFERTE - SPED'!D89),30)</f>
        <v>30</v>
      </c>
      <c r="M89" s="126">
        <f>L89</f>
        <v>30</v>
      </c>
      <c r="N89" s="91">
        <v>0</v>
      </c>
      <c r="O89" s="131">
        <f>M89*N89</f>
        <v>0</v>
      </c>
      <c r="P89" s="246" t="str">
        <f t="shared" si="20"/>
        <v>SELEZIONE MESE ATTIVITA'</v>
      </c>
      <c r="Q89" s="92"/>
      <c r="R89" s="91"/>
      <c r="S89" s="118" t="s">
        <v>19</v>
      </c>
      <c r="T89" s="93"/>
    </row>
    <row r="90" spans="1:20" ht="72.75" customHeight="1">
      <c r="A90" s="104">
        <v>539</v>
      </c>
      <c r="B90" s="104" t="str">
        <f t="shared" si="13"/>
        <v>NO</v>
      </c>
      <c r="C90" s="104" t="str">
        <f t="shared" si="14"/>
        <v/>
      </c>
      <c r="D90" s="71" t="s">
        <v>18</v>
      </c>
      <c r="E90" s="107">
        <v>40</v>
      </c>
      <c r="F90" s="108" t="s">
        <v>32</v>
      </c>
      <c r="G90" s="120" t="s">
        <v>45</v>
      </c>
      <c r="H90" s="84" t="s">
        <v>46</v>
      </c>
      <c r="I90" s="84"/>
      <c r="J90" s="108" t="s">
        <v>34</v>
      </c>
      <c r="K90" s="108" t="s">
        <v>21</v>
      </c>
      <c r="L90" s="127" t="str">
        <f>IF(OR(D90="USA",D90="CANADA",D90="SVIZZERA",D90="CINA",D90="REGNO UNITO"),SUMIFS('MASSIMALI COMPLESSIVI'!C:C,'MASSIMALI COMPLESSIVI'!A:A,'2.FIERE - TRASFERTE - SPED'!J90,'MASSIMALI COMPLESSIVI'!B:B,'2.FIERE - TRASFERTE - SPED'!D90),"")</f>
        <v/>
      </c>
      <c r="M90" s="73">
        <v>0</v>
      </c>
      <c r="N90" s="72">
        <v>0</v>
      </c>
      <c r="O90" s="127">
        <f>M90*N90</f>
        <v>0</v>
      </c>
      <c r="P90" s="219" t="s">
        <v>23</v>
      </c>
      <c r="Q90" s="74"/>
      <c r="R90" s="72"/>
      <c r="S90" s="108" t="s">
        <v>19</v>
      </c>
      <c r="T90" s="75"/>
    </row>
    <row r="91" spans="1:20" ht="72.75" customHeight="1">
      <c r="A91" s="104">
        <v>540</v>
      </c>
      <c r="B91" s="104" t="str">
        <f t="shared" si="13"/>
        <v>NO</v>
      </c>
      <c r="C91" s="104" t="str">
        <f t="shared" si="14"/>
        <v/>
      </c>
      <c r="D91" s="76" t="str">
        <f>D90</f>
        <v>SELEZIONARE PAESE</v>
      </c>
      <c r="E91" s="175">
        <v>40</v>
      </c>
      <c r="F91" s="176" t="s">
        <v>32</v>
      </c>
      <c r="G91" s="103" t="s">
        <v>45</v>
      </c>
      <c r="H91" s="170" t="str">
        <f t="shared" ref="H91" si="21">H90</f>
        <v>SELEZIONARE NOME FIERA</v>
      </c>
      <c r="I91" s="170"/>
      <c r="J91" s="176" t="s">
        <v>35</v>
      </c>
      <c r="K91" s="176" t="s">
        <v>21</v>
      </c>
      <c r="L91" s="177" t="s">
        <v>74</v>
      </c>
      <c r="M91" s="205">
        <v>0</v>
      </c>
      <c r="N91" s="178">
        <v>0</v>
      </c>
      <c r="O91" s="177">
        <v>0</v>
      </c>
      <c r="P91" s="134" t="str">
        <f>P90</f>
        <v>SELEZIONE MESE ATTIVITA'</v>
      </c>
      <c r="Q91" s="179"/>
      <c r="R91" s="178"/>
      <c r="S91" s="176" t="s">
        <v>19</v>
      </c>
      <c r="T91" s="180"/>
    </row>
    <row r="92" spans="1:20" ht="72.75" customHeight="1">
      <c r="A92" s="104">
        <v>541</v>
      </c>
      <c r="B92" s="104" t="str">
        <f t="shared" si="13"/>
        <v>NO</v>
      </c>
      <c r="C92" s="104" t="str">
        <f t="shared" si="14"/>
        <v/>
      </c>
      <c r="D92" s="76" t="str">
        <f t="shared" ref="D92:D107" si="22">D91</f>
        <v>SELEZIONARE PAESE</v>
      </c>
      <c r="E92" s="175">
        <v>40</v>
      </c>
      <c r="F92" s="176" t="s">
        <v>32</v>
      </c>
      <c r="G92" s="103" t="s">
        <v>45</v>
      </c>
      <c r="H92" s="170" t="str">
        <f t="shared" si="10"/>
        <v>SELEZIONARE NOME FIERA</v>
      </c>
      <c r="I92" s="170"/>
      <c r="J92" s="176" t="s">
        <v>35</v>
      </c>
      <c r="K92" s="176" t="s">
        <v>21</v>
      </c>
      <c r="L92" s="177" t="s">
        <v>74</v>
      </c>
      <c r="M92" s="205">
        <v>0</v>
      </c>
      <c r="N92" s="178">
        <v>0</v>
      </c>
      <c r="O92" s="177">
        <v>0</v>
      </c>
      <c r="P92" s="134" t="str">
        <f t="shared" ref="P92:P98" si="23">P91</f>
        <v>SELEZIONE MESE ATTIVITA'</v>
      </c>
      <c r="Q92" s="179"/>
      <c r="R92" s="178"/>
      <c r="S92" s="176" t="s">
        <v>19</v>
      </c>
      <c r="T92" s="180"/>
    </row>
    <row r="93" spans="1:20" ht="72.75" customHeight="1">
      <c r="A93" s="104">
        <v>542</v>
      </c>
      <c r="B93" s="104" t="str">
        <f t="shared" si="13"/>
        <v>NO</v>
      </c>
      <c r="C93" s="104" t="str">
        <f t="shared" si="14"/>
        <v/>
      </c>
      <c r="D93" s="76" t="str">
        <f t="shared" si="22"/>
        <v>SELEZIONARE PAESE</v>
      </c>
      <c r="E93" s="175">
        <v>40</v>
      </c>
      <c r="F93" s="176" t="s">
        <v>32</v>
      </c>
      <c r="G93" s="103" t="s">
        <v>45</v>
      </c>
      <c r="H93" s="170" t="str">
        <f t="shared" si="10"/>
        <v>SELEZIONARE NOME FIERA</v>
      </c>
      <c r="I93" s="170"/>
      <c r="J93" s="176" t="s">
        <v>35</v>
      </c>
      <c r="K93" s="176" t="s">
        <v>21</v>
      </c>
      <c r="L93" s="177" t="s">
        <v>74</v>
      </c>
      <c r="M93" s="205">
        <v>0</v>
      </c>
      <c r="N93" s="178">
        <v>0</v>
      </c>
      <c r="O93" s="177">
        <v>0</v>
      </c>
      <c r="P93" s="134" t="str">
        <f t="shared" si="23"/>
        <v>SELEZIONE MESE ATTIVITA'</v>
      </c>
      <c r="Q93" s="179"/>
      <c r="R93" s="178"/>
      <c r="S93" s="176" t="s">
        <v>19</v>
      </c>
      <c r="T93" s="180"/>
    </row>
    <row r="94" spans="1:20" ht="72.75" customHeight="1">
      <c r="A94" s="104">
        <v>543</v>
      </c>
      <c r="B94" s="104" t="str">
        <f t="shared" si="13"/>
        <v>NO</v>
      </c>
      <c r="C94" s="104" t="str">
        <f t="shared" si="14"/>
        <v/>
      </c>
      <c r="D94" s="76" t="str">
        <f t="shared" si="22"/>
        <v>SELEZIONARE PAESE</v>
      </c>
      <c r="E94" s="175">
        <v>40</v>
      </c>
      <c r="F94" s="176" t="s">
        <v>32</v>
      </c>
      <c r="G94" s="103" t="s">
        <v>45</v>
      </c>
      <c r="H94" s="170" t="str">
        <f t="shared" si="10"/>
        <v>SELEZIONARE NOME FIERA</v>
      </c>
      <c r="I94" s="170"/>
      <c r="J94" s="176" t="s">
        <v>35</v>
      </c>
      <c r="K94" s="176" t="s">
        <v>21</v>
      </c>
      <c r="L94" s="177" t="s">
        <v>74</v>
      </c>
      <c r="M94" s="205">
        <v>0</v>
      </c>
      <c r="N94" s="178">
        <v>0</v>
      </c>
      <c r="O94" s="177">
        <v>0</v>
      </c>
      <c r="P94" s="134" t="str">
        <f t="shared" si="23"/>
        <v>SELEZIONE MESE ATTIVITA'</v>
      </c>
      <c r="Q94" s="179"/>
      <c r="R94" s="178"/>
      <c r="S94" s="176" t="s">
        <v>19</v>
      </c>
      <c r="T94" s="180"/>
    </row>
    <row r="95" spans="1:20" ht="72.75" customHeight="1">
      <c r="A95" s="104">
        <v>544</v>
      </c>
      <c r="B95" s="104" t="str">
        <f t="shared" si="13"/>
        <v>NO</v>
      </c>
      <c r="C95" s="104" t="str">
        <f t="shared" si="14"/>
        <v/>
      </c>
      <c r="D95" s="76" t="str">
        <f t="shared" si="22"/>
        <v>SELEZIONARE PAESE</v>
      </c>
      <c r="E95" s="175">
        <v>40</v>
      </c>
      <c r="F95" s="176" t="s">
        <v>32</v>
      </c>
      <c r="G95" s="103" t="s">
        <v>45</v>
      </c>
      <c r="H95" s="170" t="str">
        <f t="shared" si="10"/>
        <v>SELEZIONARE NOME FIERA</v>
      </c>
      <c r="I95" s="170"/>
      <c r="J95" s="176" t="s">
        <v>35</v>
      </c>
      <c r="K95" s="176" t="s">
        <v>21</v>
      </c>
      <c r="L95" s="177" t="s">
        <v>74</v>
      </c>
      <c r="M95" s="205">
        <v>0</v>
      </c>
      <c r="N95" s="178">
        <v>0</v>
      </c>
      <c r="O95" s="177">
        <v>0</v>
      </c>
      <c r="P95" s="134" t="str">
        <f t="shared" si="23"/>
        <v>SELEZIONE MESE ATTIVITA'</v>
      </c>
      <c r="Q95" s="179"/>
      <c r="R95" s="178"/>
      <c r="S95" s="176" t="s">
        <v>19</v>
      </c>
      <c r="T95" s="180"/>
    </row>
    <row r="96" spans="1:20" ht="72.75" customHeight="1">
      <c r="A96" s="104">
        <v>545</v>
      </c>
      <c r="B96" s="104" t="str">
        <f t="shared" si="13"/>
        <v>NO</v>
      </c>
      <c r="C96" s="104" t="str">
        <f t="shared" si="14"/>
        <v/>
      </c>
      <c r="D96" s="76" t="str">
        <f t="shared" si="22"/>
        <v>SELEZIONARE PAESE</v>
      </c>
      <c r="E96" s="109">
        <v>40</v>
      </c>
      <c r="F96" s="110" t="s">
        <v>32</v>
      </c>
      <c r="G96" s="104" t="s">
        <v>45</v>
      </c>
      <c r="H96" s="170" t="str">
        <f t="shared" si="10"/>
        <v>SELEZIONARE NOME FIERA</v>
      </c>
      <c r="I96" s="88"/>
      <c r="J96" s="110" t="s">
        <v>36</v>
      </c>
      <c r="K96" s="110" t="s">
        <v>21</v>
      </c>
      <c r="L96" s="128">
        <f>IF(OR(D96="USA",D96="CANADA",D96="SVIZZERA",D96="CINA",D96="REGNO UNITO"),SUMIFS('MASSIMALI COMPLESSIVI'!C:C,'MASSIMALI COMPLESSIVI'!A:A,'2.FIERE - TRASFERTE - SPED'!J96,'MASSIMALI COMPLESSIVI'!B:B,'2.FIERE - TRASFERTE - SPED'!D96),180)</f>
        <v>180</v>
      </c>
      <c r="M96" s="128">
        <f>L96</f>
        <v>180</v>
      </c>
      <c r="N96" s="77">
        <v>0</v>
      </c>
      <c r="O96" s="128">
        <f>M96*N96</f>
        <v>0</v>
      </c>
      <c r="P96" s="134" t="str">
        <f t="shared" si="23"/>
        <v>SELEZIONE MESE ATTIVITA'</v>
      </c>
      <c r="Q96" s="78"/>
      <c r="R96" s="77"/>
      <c r="S96" s="110" t="s">
        <v>19</v>
      </c>
      <c r="T96" s="79"/>
    </row>
    <row r="97" spans="1:20" ht="72.75" customHeight="1">
      <c r="A97" s="104">
        <v>546</v>
      </c>
      <c r="B97" s="104" t="str">
        <f t="shared" si="13"/>
        <v>NO</v>
      </c>
      <c r="C97" s="104" t="str">
        <f t="shared" si="14"/>
        <v/>
      </c>
      <c r="D97" s="76" t="str">
        <f t="shared" si="22"/>
        <v>SELEZIONARE PAESE</v>
      </c>
      <c r="E97" s="109">
        <v>40</v>
      </c>
      <c r="F97" s="110" t="s">
        <v>32</v>
      </c>
      <c r="G97" s="104" t="s">
        <v>45</v>
      </c>
      <c r="H97" s="170" t="str">
        <f t="shared" si="10"/>
        <v>SELEZIONARE NOME FIERA</v>
      </c>
      <c r="I97" s="88"/>
      <c r="J97" s="110" t="s">
        <v>37</v>
      </c>
      <c r="K97" s="110" t="s">
        <v>21</v>
      </c>
      <c r="L97" s="128">
        <f>IF(OR(D97="USA",D97="CANADA",D97="SVIZZERA",D97="CINA",D97="REGNO UNITO"),SUMIFS('MASSIMALI COMPLESSIVI'!C:C,'MASSIMALI COMPLESSIVI'!A:A,'2.FIERE - TRASFERTE - SPED'!J97,'MASSIMALI COMPLESSIVI'!B:B,'2.FIERE - TRASFERTE - SPED'!D97),60)</f>
        <v>60</v>
      </c>
      <c r="M97" s="128">
        <f>L97</f>
        <v>60</v>
      </c>
      <c r="N97" s="77">
        <v>0</v>
      </c>
      <c r="O97" s="128">
        <f>M97*N97</f>
        <v>0</v>
      </c>
      <c r="P97" s="134" t="str">
        <f t="shared" si="23"/>
        <v>SELEZIONE MESE ATTIVITA'</v>
      </c>
      <c r="Q97" s="78"/>
      <c r="R97" s="77"/>
      <c r="S97" s="110" t="s">
        <v>19</v>
      </c>
      <c r="T97" s="79"/>
    </row>
    <row r="98" spans="1:20" ht="72.75" customHeight="1" thickBot="1">
      <c r="A98" s="104">
        <v>547</v>
      </c>
      <c r="B98" s="104" t="str">
        <f t="shared" si="13"/>
        <v>NO</v>
      </c>
      <c r="C98" s="104" t="str">
        <f t="shared" si="14"/>
        <v/>
      </c>
      <c r="D98" s="80" t="str">
        <f t="shared" si="22"/>
        <v>SELEZIONARE PAESE</v>
      </c>
      <c r="E98" s="111">
        <v>40</v>
      </c>
      <c r="F98" s="112" t="s">
        <v>32</v>
      </c>
      <c r="G98" s="121" t="s">
        <v>45</v>
      </c>
      <c r="H98" s="170" t="str">
        <f t="shared" si="10"/>
        <v>SELEZIONARE NOME FIERA</v>
      </c>
      <c r="I98" s="91"/>
      <c r="J98" s="112" t="s">
        <v>38</v>
      </c>
      <c r="K98" s="112" t="s">
        <v>21</v>
      </c>
      <c r="L98" s="129">
        <f>IF(OR(D98="USA",D98="CANADA",D98="SVIZZERA",D98="CINA",D98="REGNO UNITO"),SUMIFS('MASSIMALI COMPLESSIVI'!C:C,'MASSIMALI COMPLESSIVI'!A:A,'2.FIERE - TRASFERTE - SPED'!J98,'MASSIMALI COMPLESSIVI'!B:B,'2.FIERE - TRASFERTE - SPED'!D98),30)</f>
        <v>30</v>
      </c>
      <c r="M98" s="128">
        <f>L98</f>
        <v>30</v>
      </c>
      <c r="N98" s="81">
        <v>0</v>
      </c>
      <c r="O98" s="129">
        <f>M98*N98</f>
        <v>0</v>
      </c>
      <c r="P98" s="134" t="str">
        <f t="shared" si="23"/>
        <v>SELEZIONE MESE ATTIVITA'</v>
      </c>
      <c r="Q98" s="82"/>
      <c r="R98" s="81"/>
      <c r="S98" s="112" t="s">
        <v>19</v>
      </c>
      <c r="T98" s="83"/>
    </row>
    <row r="99" spans="1:20" ht="72.75" customHeight="1">
      <c r="A99" s="104">
        <v>548</v>
      </c>
      <c r="B99" s="104" t="str">
        <f t="shared" si="13"/>
        <v>NO</v>
      </c>
      <c r="C99" s="104" t="str">
        <f t="shared" si="14"/>
        <v/>
      </c>
      <c r="D99" s="71" t="s">
        <v>18</v>
      </c>
      <c r="E99" s="113">
        <v>41</v>
      </c>
      <c r="F99" s="114" t="s">
        <v>32</v>
      </c>
      <c r="G99" s="114" t="s">
        <v>45</v>
      </c>
      <c r="H99" s="84" t="s">
        <v>46</v>
      </c>
      <c r="I99" s="84"/>
      <c r="J99" s="114" t="s">
        <v>34</v>
      </c>
      <c r="K99" s="114" t="s">
        <v>21</v>
      </c>
      <c r="L99" s="130" t="str">
        <f>IF(OR(D99="USA",D99="CANADA",D99="SVIZZERA",D99="CINA",D99="REGNO UNITO"),SUMIFS('MASSIMALI COMPLESSIVI'!C:C,'MASSIMALI COMPLESSIVI'!A:A,'2.FIERE - TRASFERTE - SPED'!J99,'MASSIMALI COMPLESSIVI'!B:B,'2.FIERE - TRASFERTE - SPED'!D99),"")</f>
        <v/>
      </c>
      <c r="M99" s="85">
        <v>0</v>
      </c>
      <c r="N99" s="84">
        <v>0</v>
      </c>
      <c r="O99" s="130">
        <f>M99*N99</f>
        <v>0</v>
      </c>
      <c r="P99" s="219" t="s">
        <v>23</v>
      </c>
      <c r="Q99" s="86"/>
      <c r="R99" s="84"/>
      <c r="S99" s="114" t="s">
        <v>19</v>
      </c>
      <c r="T99" s="87"/>
    </row>
    <row r="100" spans="1:20" ht="72.75" customHeight="1">
      <c r="A100" s="104">
        <v>549</v>
      </c>
      <c r="B100" s="104" t="str">
        <f t="shared" si="13"/>
        <v>NO</v>
      </c>
      <c r="C100" s="104" t="str">
        <f t="shared" si="14"/>
        <v/>
      </c>
      <c r="D100" s="76" t="str">
        <f>D99</f>
        <v>SELEZIONARE PAESE</v>
      </c>
      <c r="E100" s="167">
        <v>41</v>
      </c>
      <c r="F100" s="168" t="s">
        <v>32</v>
      </c>
      <c r="G100" s="168" t="s">
        <v>45</v>
      </c>
      <c r="H100" s="170" t="str">
        <f t="shared" ref="H100" si="24">H99</f>
        <v>SELEZIONARE NOME FIERA</v>
      </c>
      <c r="I100" s="170"/>
      <c r="J100" s="168" t="s">
        <v>35</v>
      </c>
      <c r="K100" s="168" t="s">
        <v>21</v>
      </c>
      <c r="L100" s="169" t="s">
        <v>74</v>
      </c>
      <c r="M100" s="165">
        <v>0</v>
      </c>
      <c r="N100" s="170">
        <v>0</v>
      </c>
      <c r="O100" s="169">
        <v>0</v>
      </c>
      <c r="P100" s="134" t="str">
        <f>P99</f>
        <v>SELEZIONE MESE ATTIVITA'</v>
      </c>
      <c r="Q100" s="171"/>
      <c r="R100" s="170"/>
      <c r="S100" s="168" t="s">
        <v>19</v>
      </c>
      <c r="T100" s="172"/>
    </row>
    <row r="101" spans="1:20" ht="72.75" customHeight="1">
      <c r="A101" s="104">
        <v>550</v>
      </c>
      <c r="B101" s="104" t="str">
        <f t="shared" si="13"/>
        <v>NO</v>
      </c>
      <c r="C101" s="104" t="str">
        <f t="shared" si="14"/>
        <v/>
      </c>
      <c r="D101" s="76" t="str">
        <f t="shared" ref="D101:D105" si="25">D100</f>
        <v>SELEZIONARE PAESE</v>
      </c>
      <c r="E101" s="167">
        <v>41</v>
      </c>
      <c r="F101" s="168" t="s">
        <v>32</v>
      </c>
      <c r="G101" s="168" t="s">
        <v>45</v>
      </c>
      <c r="H101" s="170" t="str">
        <f t="shared" si="10"/>
        <v>SELEZIONARE NOME FIERA</v>
      </c>
      <c r="I101" s="170"/>
      <c r="J101" s="168" t="s">
        <v>35</v>
      </c>
      <c r="K101" s="168" t="s">
        <v>21</v>
      </c>
      <c r="L101" s="169" t="s">
        <v>74</v>
      </c>
      <c r="M101" s="165">
        <v>0</v>
      </c>
      <c r="N101" s="170">
        <v>0</v>
      </c>
      <c r="O101" s="169">
        <v>0</v>
      </c>
      <c r="P101" s="134" t="str">
        <f t="shared" ref="P101:P107" si="26">P100</f>
        <v>SELEZIONE MESE ATTIVITA'</v>
      </c>
      <c r="Q101" s="171"/>
      <c r="R101" s="170"/>
      <c r="S101" s="168" t="s">
        <v>19</v>
      </c>
      <c r="T101" s="172"/>
    </row>
    <row r="102" spans="1:20" ht="72.75" customHeight="1">
      <c r="A102" s="104">
        <v>551</v>
      </c>
      <c r="B102" s="104" t="str">
        <f t="shared" si="13"/>
        <v>NO</v>
      </c>
      <c r="C102" s="104" t="str">
        <f t="shared" si="14"/>
        <v/>
      </c>
      <c r="D102" s="76" t="str">
        <f t="shared" si="25"/>
        <v>SELEZIONARE PAESE</v>
      </c>
      <c r="E102" s="167">
        <v>41</v>
      </c>
      <c r="F102" s="168" t="s">
        <v>32</v>
      </c>
      <c r="G102" s="168" t="s">
        <v>45</v>
      </c>
      <c r="H102" s="170" t="str">
        <f t="shared" si="10"/>
        <v>SELEZIONARE NOME FIERA</v>
      </c>
      <c r="I102" s="170"/>
      <c r="J102" s="168" t="s">
        <v>35</v>
      </c>
      <c r="K102" s="168" t="s">
        <v>21</v>
      </c>
      <c r="L102" s="169" t="s">
        <v>74</v>
      </c>
      <c r="M102" s="165">
        <v>0</v>
      </c>
      <c r="N102" s="170">
        <v>0</v>
      </c>
      <c r="O102" s="169">
        <v>0</v>
      </c>
      <c r="P102" s="134" t="str">
        <f t="shared" si="26"/>
        <v>SELEZIONE MESE ATTIVITA'</v>
      </c>
      <c r="Q102" s="171"/>
      <c r="R102" s="170"/>
      <c r="S102" s="168" t="s">
        <v>19</v>
      </c>
      <c r="T102" s="172"/>
    </row>
    <row r="103" spans="1:20" ht="72.75" customHeight="1">
      <c r="A103" s="104">
        <v>552</v>
      </c>
      <c r="B103" s="104" t="str">
        <f t="shared" si="13"/>
        <v>NO</v>
      </c>
      <c r="C103" s="104" t="str">
        <f t="shared" si="14"/>
        <v/>
      </c>
      <c r="D103" s="76" t="str">
        <f t="shared" si="25"/>
        <v>SELEZIONARE PAESE</v>
      </c>
      <c r="E103" s="167">
        <v>41</v>
      </c>
      <c r="F103" s="168" t="s">
        <v>32</v>
      </c>
      <c r="G103" s="168" t="s">
        <v>45</v>
      </c>
      <c r="H103" s="170" t="str">
        <f t="shared" si="10"/>
        <v>SELEZIONARE NOME FIERA</v>
      </c>
      <c r="I103" s="170"/>
      <c r="J103" s="168" t="s">
        <v>35</v>
      </c>
      <c r="K103" s="168" t="s">
        <v>21</v>
      </c>
      <c r="L103" s="169" t="s">
        <v>74</v>
      </c>
      <c r="M103" s="165">
        <v>0</v>
      </c>
      <c r="N103" s="170">
        <v>0</v>
      </c>
      <c r="O103" s="169">
        <v>0</v>
      </c>
      <c r="P103" s="134" t="str">
        <f t="shared" si="26"/>
        <v>SELEZIONE MESE ATTIVITA'</v>
      </c>
      <c r="Q103" s="171"/>
      <c r="R103" s="170"/>
      <c r="S103" s="168" t="s">
        <v>19</v>
      </c>
      <c r="T103" s="172"/>
    </row>
    <row r="104" spans="1:20" ht="72.75" customHeight="1">
      <c r="A104" s="104">
        <v>553</v>
      </c>
      <c r="B104" s="104" t="str">
        <f t="shared" si="13"/>
        <v>NO</v>
      </c>
      <c r="C104" s="104" t="str">
        <f t="shared" si="14"/>
        <v/>
      </c>
      <c r="D104" s="76" t="str">
        <f t="shared" si="25"/>
        <v>SELEZIONARE PAESE</v>
      </c>
      <c r="E104" s="167">
        <v>41</v>
      </c>
      <c r="F104" s="168" t="s">
        <v>32</v>
      </c>
      <c r="G104" s="168" t="s">
        <v>45</v>
      </c>
      <c r="H104" s="170" t="str">
        <f t="shared" si="10"/>
        <v>SELEZIONARE NOME FIERA</v>
      </c>
      <c r="I104" s="170"/>
      <c r="J104" s="168" t="s">
        <v>35</v>
      </c>
      <c r="K104" s="168" t="s">
        <v>21</v>
      </c>
      <c r="L104" s="169" t="s">
        <v>74</v>
      </c>
      <c r="M104" s="165">
        <v>0</v>
      </c>
      <c r="N104" s="170">
        <v>0</v>
      </c>
      <c r="O104" s="169">
        <v>0</v>
      </c>
      <c r="P104" s="134" t="str">
        <f t="shared" si="26"/>
        <v>SELEZIONE MESE ATTIVITA'</v>
      </c>
      <c r="Q104" s="171"/>
      <c r="R104" s="170"/>
      <c r="S104" s="168" t="s">
        <v>19</v>
      </c>
      <c r="T104" s="172"/>
    </row>
    <row r="105" spans="1:20" ht="72.75" customHeight="1">
      <c r="A105" s="104">
        <v>554</v>
      </c>
      <c r="B105" s="104" t="str">
        <f t="shared" si="13"/>
        <v>NO</v>
      </c>
      <c r="C105" s="104" t="str">
        <f t="shared" si="14"/>
        <v/>
      </c>
      <c r="D105" s="76" t="str">
        <f t="shared" si="25"/>
        <v>SELEZIONARE PAESE</v>
      </c>
      <c r="E105" s="115">
        <v>41</v>
      </c>
      <c r="F105" s="116" t="s">
        <v>32</v>
      </c>
      <c r="G105" s="116" t="s">
        <v>45</v>
      </c>
      <c r="H105" s="170" t="str">
        <f t="shared" si="10"/>
        <v>SELEZIONARE NOME FIERA</v>
      </c>
      <c r="I105" s="88"/>
      <c r="J105" s="116" t="s">
        <v>36</v>
      </c>
      <c r="K105" s="116" t="s">
        <v>21</v>
      </c>
      <c r="L105" s="126">
        <f>IF(OR(D105="USA",D105="CANADA",D105="SVIZZERA",D105="CINA",D105="REGNO UNITO"),SUMIFS('MASSIMALI COMPLESSIVI'!C:C,'MASSIMALI COMPLESSIVI'!A:A,'2.FIERE - TRASFERTE - SPED'!J105,'MASSIMALI COMPLESSIVI'!B:B,'2.FIERE - TRASFERTE - SPED'!D105),180)</f>
        <v>180</v>
      </c>
      <c r="M105" s="126">
        <f>L105</f>
        <v>180</v>
      </c>
      <c r="N105" s="88">
        <v>0</v>
      </c>
      <c r="O105" s="126">
        <f>M105*N105</f>
        <v>0</v>
      </c>
      <c r="P105" s="134" t="str">
        <f t="shared" si="26"/>
        <v>SELEZIONE MESE ATTIVITA'</v>
      </c>
      <c r="Q105" s="89"/>
      <c r="R105" s="88"/>
      <c r="S105" s="116" t="s">
        <v>19</v>
      </c>
      <c r="T105" s="90"/>
    </row>
    <row r="106" spans="1:20" ht="72.75" customHeight="1">
      <c r="A106" s="104">
        <v>555</v>
      </c>
      <c r="B106" s="104" t="str">
        <f t="shared" si="13"/>
        <v>NO</v>
      </c>
      <c r="C106" s="104" t="str">
        <f t="shared" si="14"/>
        <v/>
      </c>
      <c r="D106" s="76" t="str">
        <f t="shared" si="22"/>
        <v>SELEZIONARE PAESE</v>
      </c>
      <c r="E106" s="115">
        <v>41</v>
      </c>
      <c r="F106" s="116" t="s">
        <v>32</v>
      </c>
      <c r="G106" s="116" t="s">
        <v>45</v>
      </c>
      <c r="H106" s="170" t="str">
        <f t="shared" si="10"/>
        <v>SELEZIONARE NOME FIERA</v>
      </c>
      <c r="I106" s="88"/>
      <c r="J106" s="116" t="s">
        <v>37</v>
      </c>
      <c r="K106" s="116" t="s">
        <v>21</v>
      </c>
      <c r="L106" s="126">
        <f>IF(OR(D106="USA",D106="CANADA",D106="SVIZZERA",D106="CINA",D106="REGNO UNITO"),SUMIFS('MASSIMALI COMPLESSIVI'!C:C,'MASSIMALI COMPLESSIVI'!A:A,'2.FIERE - TRASFERTE - SPED'!J106,'MASSIMALI COMPLESSIVI'!B:B,'2.FIERE - TRASFERTE - SPED'!D106),60)</f>
        <v>60</v>
      </c>
      <c r="M106" s="126">
        <f>L106</f>
        <v>60</v>
      </c>
      <c r="N106" s="88">
        <v>0</v>
      </c>
      <c r="O106" s="126">
        <f>M106*N106</f>
        <v>0</v>
      </c>
      <c r="P106" s="134" t="str">
        <f t="shared" si="26"/>
        <v>SELEZIONE MESE ATTIVITA'</v>
      </c>
      <c r="Q106" s="89"/>
      <c r="R106" s="88"/>
      <c r="S106" s="116" t="s">
        <v>19</v>
      </c>
      <c r="T106" s="90"/>
    </row>
    <row r="107" spans="1:20" ht="72.75" customHeight="1" thickBot="1">
      <c r="A107" s="104">
        <v>556</v>
      </c>
      <c r="B107" s="104" t="str">
        <f t="shared" si="13"/>
        <v>NO</v>
      </c>
      <c r="C107" s="104" t="str">
        <f t="shared" si="14"/>
        <v/>
      </c>
      <c r="D107" s="80" t="str">
        <f t="shared" si="22"/>
        <v>SELEZIONARE PAESE</v>
      </c>
      <c r="E107" s="117">
        <v>41</v>
      </c>
      <c r="F107" s="118" t="s">
        <v>32</v>
      </c>
      <c r="G107" s="118" t="s">
        <v>45</v>
      </c>
      <c r="H107" s="170" t="str">
        <f t="shared" si="10"/>
        <v>SELEZIONARE NOME FIERA</v>
      </c>
      <c r="I107" s="91"/>
      <c r="J107" s="118" t="s">
        <v>38</v>
      </c>
      <c r="K107" s="118" t="s">
        <v>21</v>
      </c>
      <c r="L107" s="131">
        <f>IF(OR(D107="USA",D107="CANADA",D107="SVIZZERA",D107="CINA",D107="REGNO UNITO"),SUMIFS('MASSIMALI COMPLESSIVI'!C:C,'MASSIMALI COMPLESSIVI'!A:A,'2.FIERE - TRASFERTE - SPED'!J107,'MASSIMALI COMPLESSIVI'!B:B,'2.FIERE - TRASFERTE - SPED'!D107),30)</f>
        <v>30</v>
      </c>
      <c r="M107" s="126">
        <f>L107</f>
        <v>30</v>
      </c>
      <c r="N107" s="91">
        <v>0</v>
      </c>
      <c r="O107" s="131">
        <f>M107*N107</f>
        <v>0</v>
      </c>
      <c r="P107" s="246" t="str">
        <f t="shared" si="26"/>
        <v>SELEZIONE MESE ATTIVITA'</v>
      </c>
      <c r="Q107" s="92"/>
      <c r="R107" s="91"/>
      <c r="S107" s="118" t="s">
        <v>19</v>
      </c>
      <c r="T107" s="93"/>
    </row>
    <row r="108" spans="1:20" ht="72.75" customHeight="1">
      <c r="A108" s="104">
        <v>557</v>
      </c>
      <c r="B108" s="104" t="str">
        <f t="shared" si="13"/>
        <v>NO</v>
      </c>
      <c r="C108" s="104" t="str">
        <f t="shared" si="14"/>
        <v/>
      </c>
      <c r="D108" s="71" t="s">
        <v>18</v>
      </c>
      <c r="E108" s="107">
        <v>42</v>
      </c>
      <c r="F108" s="108" t="s">
        <v>32</v>
      </c>
      <c r="G108" s="120" t="s">
        <v>45</v>
      </c>
      <c r="H108" s="84" t="s">
        <v>46</v>
      </c>
      <c r="I108" s="84"/>
      <c r="J108" s="108" t="s">
        <v>34</v>
      </c>
      <c r="K108" s="108" t="s">
        <v>21</v>
      </c>
      <c r="L108" s="127" t="str">
        <f>IF(OR(D108="USA",D108="CANADA",D108="SVIZZERA",D108="CINA",D108="REGNO UNITO"),SUMIFS('MASSIMALI COMPLESSIVI'!C:C,'MASSIMALI COMPLESSIVI'!A:A,'2.FIERE - TRASFERTE - SPED'!J108,'MASSIMALI COMPLESSIVI'!B:B,'2.FIERE - TRASFERTE - SPED'!D108),"")</f>
        <v/>
      </c>
      <c r="M108" s="73">
        <v>0</v>
      </c>
      <c r="N108" s="72">
        <v>0</v>
      </c>
      <c r="O108" s="127">
        <f>M108*N108</f>
        <v>0</v>
      </c>
      <c r="P108" s="219" t="s">
        <v>23</v>
      </c>
      <c r="Q108" s="74"/>
      <c r="R108" s="72"/>
      <c r="S108" s="108" t="s">
        <v>19</v>
      </c>
      <c r="T108" s="75"/>
    </row>
    <row r="109" spans="1:20" ht="72.75" customHeight="1">
      <c r="A109" s="104">
        <v>558</v>
      </c>
      <c r="B109" s="104" t="str">
        <f t="shared" si="13"/>
        <v>NO</v>
      </c>
      <c r="C109" s="104" t="str">
        <f t="shared" si="14"/>
        <v/>
      </c>
      <c r="D109" s="76" t="str">
        <f>D108</f>
        <v>SELEZIONARE PAESE</v>
      </c>
      <c r="E109" s="175">
        <v>42</v>
      </c>
      <c r="F109" s="176" t="s">
        <v>32</v>
      </c>
      <c r="G109" s="103" t="s">
        <v>45</v>
      </c>
      <c r="H109" s="170" t="str">
        <f t="shared" ref="H109" si="27">H108</f>
        <v>SELEZIONARE NOME FIERA</v>
      </c>
      <c r="I109" s="170"/>
      <c r="J109" s="176" t="s">
        <v>35</v>
      </c>
      <c r="K109" s="176" t="s">
        <v>21</v>
      </c>
      <c r="L109" s="177" t="s">
        <v>74</v>
      </c>
      <c r="M109" s="205">
        <v>0</v>
      </c>
      <c r="N109" s="178">
        <v>0</v>
      </c>
      <c r="O109" s="177">
        <v>0</v>
      </c>
      <c r="P109" s="134" t="str">
        <f>P108</f>
        <v>SELEZIONE MESE ATTIVITA'</v>
      </c>
      <c r="Q109" s="179"/>
      <c r="R109" s="178"/>
      <c r="S109" s="176" t="s">
        <v>19</v>
      </c>
      <c r="T109" s="180"/>
    </row>
    <row r="110" spans="1:20" ht="72.75" customHeight="1">
      <c r="A110" s="104">
        <v>559</v>
      </c>
      <c r="B110" s="104" t="str">
        <f t="shared" si="13"/>
        <v>NO</v>
      </c>
      <c r="C110" s="104" t="str">
        <f t="shared" si="14"/>
        <v/>
      </c>
      <c r="D110" s="76" t="str">
        <f t="shared" ref="D110:D125" si="28">D109</f>
        <v>SELEZIONARE PAESE</v>
      </c>
      <c r="E110" s="175">
        <v>42</v>
      </c>
      <c r="F110" s="176" t="s">
        <v>32</v>
      </c>
      <c r="G110" s="103" t="s">
        <v>45</v>
      </c>
      <c r="H110" s="170" t="str">
        <f t="shared" si="10"/>
        <v>SELEZIONARE NOME FIERA</v>
      </c>
      <c r="I110" s="170"/>
      <c r="J110" s="176" t="s">
        <v>35</v>
      </c>
      <c r="K110" s="176" t="s">
        <v>21</v>
      </c>
      <c r="L110" s="177" t="s">
        <v>74</v>
      </c>
      <c r="M110" s="205">
        <v>0</v>
      </c>
      <c r="N110" s="178">
        <v>0</v>
      </c>
      <c r="O110" s="177">
        <v>0</v>
      </c>
      <c r="P110" s="134" t="str">
        <f t="shared" ref="P110:P116" si="29">P109</f>
        <v>SELEZIONE MESE ATTIVITA'</v>
      </c>
      <c r="Q110" s="179"/>
      <c r="R110" s="178"/>
      <c r="S110" s="176" t="s">
        <v>19</v>
      </c>
      <c r="T110" s="180"/>
    </row>
    <row r="111" spans="1:20" ht="72.75" customHeight="1">
      <c r="A111" s="104">
        <v>560</v>
      </c>
      <c r="B111" s="104" t="str">
        <f t="shared" si="13"/>
        <v>NO</v>
      </c>
      <c r="C111" s="104" t="str">
        <f t="shared" si="14"/>
        <v/>
      </c>
      <c r="D111" s="76" t="str">
        <f t="shared" si="28"/>
        <v>SELEZIONARE PAESE</v>
      </c>
      <c r="E111" s="175">
        <v>42</v>
      </c>
      <c r="F111" s="176" t="s">
        <v>32</v>
      </c>
      <c r="G111" s="103" t="s">
        <v>45</v>
      </c>
      <c r="H111" s="170" t="str">
        <f t="shared" si="10"/>
        <v>SELEZIONARE NOME FIERA</v>
      </c>
      <c r="I111" s="170"/>
      <c r="J111" s="176" t="s">
        <v>35</v>
      </c>
      <c r="K111" s="176" t="s">
        <v>21</v>
      </c>
      <c r="L111" s="177" t="s">
        <v>74</v>
      </c>
      <c r="M111" s="205">
        <v>0</v>
      </c>
      <c r="N111" s="178">
        <v>0</v>
      </c>
      <c r="O111" s="177">
        <v>0</v>
      </c>
      <c r="P111" s="134" t="str">
        <f t="shared" si="29"/>
        <v>SELEZIONE MESE ATTIVITA'</v>
      </c>
      <c r="Q111" s="179"/>
      <c r="R111" s="178"/>
      <c r="S111" s="176" t="s">
        <v>19</v>
      </c>
      <c r="T111" s="180"/>
    </row>
    <row r="112" spans="1:20" ht="72.75" customHeight="1">
      <c r="A112" s="104">
        <v>561</v>
      </c>
      <c r="B112" s="104" t="str">
        <f t="shared" si="13"/>
        <v>NO</v>
      </c>
      <c r="C112" s="104" t="str">
        <f t="shared" si="14"/>
        <v/>
      </c>
      <c r="D112" s="76" t="str">
        <f t="shared" si="28"/>
        <v>SELEZIONARE PAESE</v>
      </c>
      <c r="E112" s="175">
        <v>42</v>
      </c>
      <c r="F112" s="176" t="s">
        <v>32</v>
      </c>
      <c r="G112" s="103" t="s">
        <v>45</v>
      </c>
      <c r="H112" s="170" t="str">
        <f t="shared" si="10"/>
        <v>SELEZIONARE NOME FIERA</v>
      </c>
      <c r="I112" s="170"/>
      <c r="J112" s="176" t="s">
        <v>35</v>
      </c>
      <c r="K112" s="176" t="s">
        <v>21</v>
      </c>
      <c r="L112" s="177" t="s">
        <v>74</v>
      </c>
      <c r="M112" s="205">
        <v>0</v>
      </c>
      <c r="N112" s="178">
        <v>0</v>
      </c>
      <c r="O112" s="177">
        <v>0</v>
      </c>
      <c r="P112" s="134" t="str">
        <f t="shared" si="29"/>
        <v>SELEZIONE MESE ATTIVITA'</v>
      </c>
      <c r="Q112" s="179"/>
      <c r="R112" s="178"/>
      <c r="S112" s="176" t="s">
        <v>19</v>
      </c>
      <c r="T112" s="180"/>
    </row>
    <row r="113" spans="1:20" ht="72.75" customHeight="1">
      <c r="A113" s="104">
        <v>562</v>
      </c>
      <c r="B113" s="104" t="str">
        <f t="shared" si="13"/>
        <v>NO</v>
      </c>
      <c r="C113" s="104" t="str">
        <f t="shared" si="14"/>
        <v/>
      </c>
      <c r="D113" s="76" t="str">
        <f t="shared" si="28"/>
        <v>SELEZIONARE PAESE</v>
      </c>
      <c r="E113" s="175">
        <v>42</v>
      </c>
      <c r="F113" s="176" t="s">
        <v>32</v>
      </c>
      <c r="G113" s="103" t="s">
        <v>45</v>
      </c>
      <c r="H113" s="170" t="str">
        <f t="shared" si="10"/>
        <v>SELEZIONARE NOME FIERA</v>
      </c>
      <c r="I113" s="170"/>
      <c r="J113" s="176" t="s">
        <v>35</v>
      </c>
      <c r="K113" s="176" t="s">
        <v>21</v>
      </c>
      <c r="L113" s="177" t="s">
        <v>74</v>
      </c>
      <c r="M113" s="205">
        <v>0</v>
      </c>
      <c r="N113" s="178">
        <v>0</v>
      </c>
      <c r="O113" s="177">
        <v>0</v>
      </c>
      <c r="P113" s="134" t="str">
        <f t="shared" si="29"/>
        <v>SELEZIONE MESE ATTIVITA'</v>
      </c>
      <c r="Q113" s="179"/>
      <c r="R113" s="178"/>
      <c r="S113" s="176" t="s">
        <v>19</v>
      </c>
      <c r="T113" s="180"/>
    </row>
    <row r="114" spans="1:20" ht="72.75" customHeight="1">
      <c r="A114" s="104">
        <v>563</v>
      </c>
      <c r="B114" s="104" t="str">
        <f t="shared" si="13"/>
        <v>NO</v>
      </c>
      <c r="C114" s="104" t="str">
        <f t="shared" si="14"/>
        <v/>
      </c>
      <c r="D114" s="76" t="str">
        <f t="shared" si="28"/>
        <v>SELEZIONARE PAESE</v>
      </c>
      <c r="E114" s="109">
        <v>42</v>
      </c>
      <c r="F114" s="110" t="s">
        <v>32</v>
      </c>
      <c r="G114" s="104" t="s">
        <v>45</v>
      </c>
      <c r="H114" s="170" t="str">
        <f t="shared" si="10"/>
        <v>SELEZIONARE NOME FIERA</v>
      </c>
      <c r="I114" s="88"/>
      <c r="J114" s="110" t="s">
        <v>36</v>
      </c>
      <c r="K114" s="110" t="s">
        <v>21</v>
      </c>
      <c r="L114" s="128">
        <f>IF(OR(D114="USA",D114="CANADA",D114="SVIZZERA",D114="CINA",D114="REGNO UNITO"),SUMIFS('MASSIMALI COMPLESSIVI'!C:C,'MASSIMALI COMPLESSIVI'!A:A,'2.FIERE - TRASFERTE - SPED'!J114,'MASSIMALI COMPLESSIVI'!B:B,'2.FIERE - TRASFERTE - SPED'!D114),180)</f>
        <v>180</v>
      </c>
      <c r="M114" s="128">
        <f>L114</f>
        <v>180</v>
      </c>
      <c r="N114" s="77">
        <v>0</v>
      </c>
      <c r="O114" s="128">
        <f>M114*N114</f>
        <v>0</v>
      </c>
      <c r="P114" s="134" t="str">
        <f t="shared" si="29"/>
        <v>SELEZIONE MESE ATTIVITA'</v>
      </c>
      <c r="Q114" s="78"/>
      <c r="R114" s="77"/>
      <c r="S114" s="110" t="s">
        <v>19</v>
      </c>
      <c r="T114" s="79"/>
    </row>
    <row r="115" spans="1:20" ht="72.75" customHeight="1">
      <c r="A115" s="104">
        <v>564</v>
      </c>
      <c r="B115" s="104" t="str">
        <f t="shared" si="13"/>
        <v>NO</v>
      </c>
      <c r="C115" s="104" t="str">
        <f t="shared" si="14"/>
        <v/>
      </c>
      <c r="D115" s="76" t="str">
        <f t="shared" si="28"/>
        <v>SELEZIONARE PAESE</v>
      </c>
      <c r="E115" s="109">
        <v>42</v>
      </c>
      <c r="F115" s="110" t="s">
        <v>32</v>
      </c>
      <c r="G115" s="104" t="s">
        <v>45</v>
      </c>
      <c r="H115" s="170" t="str">
        <f t="shared" si="10"/>
        <v>SELEZIONARE NOME FIERA</v>
      </c>
      <c r="I115" s="88"/>
      <c r="J115" s="110" t="s">
        <v>37</v>
      </c>
      <c r="K115" s="110" t="s">
        <v>21</v>
      </c>
      <c r="L115" s="128">
        <f>IF(OR(D115="USA",D115="CANADA",D115="SVIZZERA",D115="CINA",D115="REGNO UNITO"),SUMIFS('MASSIMALI COMPLESSIVI'!C:C,'MASSIMALI COMPLESSIVI'!A:A,'2.FIERE - TRASFERTE - SPED'!J115,'MASSIMALI COMPLESSIVI'!B:B,'2.FIERE - TRASFERTE - SPED'!D115),60)</f>
        <v>60</v>
      </c>
      <c r="M115" s="128">
        <f>L115</f>
        <v>60</v>
      </c>
      <c r="N115" s="77">
        <v>0</v>
      </c>
      <c r="O115" s="128">
        <f>M115*N115</f>
        <v>0</v>
      </c>
      <c r="P115" s="134" t="str">
        <f t="shared" si="29"/>
        <v>SELEZIONE MESE ATTIVITA'</v>
      </c>
      <c r="Q115" s="78"/>
      <c r="R115" s="77"/>
      <c r="S115" s="110" t="s">
        <v>19</v>
      </c>
      <c r="T115" s="79"/>
    </row>
    <row r="116" spans="1:20" ht="72.75" customHeight="1" thickBot="1">
      <c r="A116" s="104">
        <v>565</v>
      </c>
      <c r="B116" s="104" t="str">
        <f t="shared" si="13"/>
        <v>NO</v>
      </c>
      <c r="C116" s="104" t="str">
        <f t="shared" si="14"/>
        <v/>
      </c>
      <c r="D116" s="80" t="str">
        <f t="shared" si="28"/>
        <v>SELEZIONARE PAESE</v>
      </c>
      <c r="E116" s="111">
        <v>42</v>
      </c>
      <c r="F116" s="112" t="s">
        <v>32</v>
      </c>
      <c r="G116" s="121" t="s">
        <v>45</v>
      </c>
      <c r="H116" s="170" t="str">
        <f t="shared" si="10"/>
        <v>SELEZIONARE NOME FIERA</v>
      </c>
      <c r="I116" s="91"/>
      <c r="J116" s="112" t="s">
        <v>38</v>
      </c>
      <c r="K116" s="112" t="s">
        <v>21</v>
      </c>
      <c r="L116" s="129">
        <f>IF(OR(D116="USA",D116="CANADA",D116="SVIZZERA",D116="CINA",D116="REGNO UNITO"),SUMIFS('MASSIMALI COMPLESSIVI'!C:C,'MASSIMALI COMPLESSIVI'!A:A,'2.FIERE - TRASFERTE - SPED'!J116,'MASSIMALI COMPLESSIVI'!B:B,'2.FIERE - TRASFERTE - SPED'!D116),30)</f>
        <v>30</v>
      </c>
      <c r="M116" s="128">
        <f>L116</f>
        <v>30</v>
      </c>
      <c r="N116" s="81">
        <v>0</v>
      </c>
      <c r="O116" s="129">
        <f>M116*N116</f>
        <v>0</v>
      </c>
      <c r="P116" s="134" t="str">
        <f t="shared" si="29"/>
        <v>SELEZIONE MESE ATTIVITA'</v>
      </c>
      <c r="Q116" s="82"/>
      <c r="R116" s="81"/>
      <c r="S116" s="112" t="s">
        <v>19</v>
      </c>
      <c r="T116" s="83"/>
    </row>
    <row r="117" spans="1:20" ht="72.75" customHeight="1">
      <c r="A117" s="104">
        <v>566</v>
      </c>
      <c r="B117" s="104" t="str">
        <f t="shared" si="13"/>
        <v>NO</v>
      </c>
      <c r="C117" s="104" t="str">
        <f t="shared" si="14"/>
        <v/>
      </c>
      <c r="D117" s="71" t="s">
        <v>18</v>
      </c>
      <c r="E117" s="113">
        <v>43</v>
      </c>
      <c r="F117" s="114" t="s">
        <v>32</v>
      </c>
      <c r="G117" s="114" t="s">
        <v>45</v>
      </c>
      <c r="H117" s="84" t="s">
        <v>46</v>
      </c>
      <c r="I117" s="84"/>
      <c r="J117" s="114" t="s">
        <v>34</v>
      </c>
      <c r="K117" s="114" t="s">
        <v>21</v>
      </c>
      <c r="L117" s="130" t="str">
        <f>IF(OR(D117="USA",D117="CANADA",D117="SVIZZERA",D117="CINA",D117="REGNO UNITO"),SUMIFS('MASSIMALI COMPLESSIVI'!C:C,'MASSIMALI COMPLESSIVI'!A:A,'2.FIERE - TRASFERTE - SPED'!J117,'MASSIMALI COMPLESSIVI'!B:B,'2.FIERE - TRASFERTE - SPED'!D117),"")</f>
        <v/>
      </c>
      <c r="M117" s="85">
        <v>0</v>
      </c>
      <c r="N117" s="84">
        <v>0</v>
      </c>
      <c r="O117" s="130">
        <f>M117*N117</f>
        <v>0</v>
      </c>
      <c r="P117" s="219" t="s">
        <v>23</v>
      </c>
      <c r="Q117" s="86"/>
      <c r="R117" s="84"/>
      <c r="S117" s="114" t="s">
        <v>19</v>
      </c>
      <c r="T117" s="87"/>
    </row>
    <row r="118" spans="1:20" ht="72.75" customHeight="1">
      <c r="A118" s="104">
        <v>567</v>
      </c>
      <c r="B118" s="104" t="str">
        <f t="shared" si="13"/>
        <v>NO</v>
      </c>
      <c r="C118" s="104" t="str">
        <f t="shared" si="14"/>
        <v/>
      </c>
      <c r="D118" s="76" t="str">
        <f>D117</f>
        <v>SELEZIONARE PAESE</v>
      </c>
      <c r="E118" s="167">
        <v>43</v>
      </c>
      <c r="F118" s="168" t="s">
        <v>32</v>
      </c>
      <c r="G118" s="168" t="s">
        <v>45</v>
      </c>
      <c r="H118" s="170" t="str">
        <f t="shared" ref="H118" si="30">H117</f>
        <v>SELEZIONARE NOME FIERA</v>
      </c>
      <c r="I118" s="170"/>
      <c r="J118" s="168" t="s">
        <v>35</v>
      </c>
      <c r="K118" s="168" t="s">
        <v>21</v>
      </c>
      <c r="L118" s="169" t="s">
        <v>74</v>
      </c>
      <c r="M118" s="165">
        <v>0</v>
      </c>
      <c r="N118" s="170">
        <v>0</v>
      </c>
      <c r="O118" s="169">
        <v>0</v>
      </c>
      <c r="P118" s="134" t="str">
        <f>P117</f>
        <v>SELEZIONE MESE ATTIVITA'</v>
      </c>
      <c r="Q118" s="171"/>
      <c r="R118" s="170"/>
      <c r="S118" s="168" t="s">
        <v>19</v>
      </c>
      <c r="T118" s="172"/>
    </row>
    <row r="119" spans="1:20" ht="72.75" customHeight="1">
      <c r="A119" s="104">
        <v>568</v>
      </c>
      <c r="B119" s="104" t="str">
        <f t="shared" si="13"/>
        <v>NO</v>
      </c>
      <c r="C119" s="104" t="str">
        <f t="shared" si="14"/>
        <v/>
      </c>
      <c r="D119" s="76" t="str">
        <f t="shared" ref="D119:D123" si="31">D118</f>
        <v>SELEZIONARE PAESE</v>
      </c>
      <c r="E119" s="167">
        <v>43</v>
      </c>
      <c r="F119" s="168" t="s">
        <v>32</v>
      </c>
      <c r="G119" s="168" t="s">
        <v>45</v>
      </c>
      <c r="H119" s="170" t="str">
        <f t="shared" si="10"/>
        <v>SELEZIONARE NOME FIERA</v>
      </c>
      <c r="I119" s="170"/>
      <c r="J119" s="168" t="s">
        <v>35</v>
      </c>
      <c r="K119" s="168" t="s">
        <v>21</v>
      </c>
      <c r="L119" s="169" t="s">
        <v>74</v>
      </c>
      <c r="M119" s="165">
        <v>0</v>
      </c>
      <c r="N119" s="170">
        <v>0</v>
      </c>
      <c r="O119" s="169">
        <v>0</v>
      </c>
      <c r="P119" s="134" t="str">
        <f t="shared" ref="P119:P125" si="32">P118</f>
        <v>SELEZIONE MESE ATTIVITA'</v>
      </c>
      <c r="Q119" s="171"/>
      <c r="R119" s="170"/>
      <c r="S119" s="168" t="s">
        <v>19</v>
      </c>
      <c r="T119" s="172"/>
    </row>
    <row r="120" spans="1:20" ht="72.75" customHeight="1">
      <c r="A120" s="104">
        <v>569</v>
      </c>
      <c r="B120" s="104" t="str">
        <f t="shared" si="13"/>
        <v>NO</v>
      </c>
      <c r="C120" s="104" t="str">
        <f t="shared" si="14"/>
        <v/>
      </c>
      <c r="D120" s="76" t="str">
        <f t="shared" si="31"/>
        <v>SELEZIONARE PAESE</v>
      </c>
      <c r="E120" s="167">
        <v>43</v>
      </c>
      <c r="F120" s="168" t="s">
        <v>32</v>
      </c>
      <c r="G120" s="168" t="s">
        <v>45</v>
      </c>
      <c r="H120" s="170" t="str">
        <f t="shared" si="10"/>
        <v>SELEZIONARE NOME FIERA</v>
      </c>
      <c r="I120" s="170"/>
      <c r="J120" s="168" t="s">
        <v>35</v>
      </c>
      <c r="K120" s="168" t="s">
        <v>21</v>
      </c>
      <c r="L120" s="169" t="s">
        <v>74</v>
      </c>
      <c r="M120" s="165">
        <v>0</v>
      </c>
      <c r="N120" s="170">
        <v>0</v>
      </c>
      <c r="O120" s="169">
        <v>0</v>
      </c>
      <c r="P120" s="134" t="str">
        <f t="shared" si="32"/>
        <v>SELEZIONE MESE ATTIVITA'</v>
      </c>
      <c r="Q120" s="171"/>
      <c r="R120" s="170"/>
      <c r="S120" s="168" t="s">
        <v>19</v>
      </c>
      <c r="T120" s="172"/>
    </row>
    <row r="121" spans="1:20" ht="72.75" customHeight="1">
      <c r="A121" s="104">
        <v>570</v>
      </c>
      <c r="B121" s="104" t="str">
        <f t="shared" si="13"/>
        <v>NO</v>
      </c>
      <c r="C121" s="104" t="str">
        <f t="shared" si="14"/>
        <v/>
      </c>
      <c r="D121" s="76" t="str">
        <f t="shared" si="31"/>
        <v>SELEZIONARE PAESE</v>
      </c>
      <c r="E121" s="167">
        <v>43</v>
      </c>
      <c r="F121" s="168" t="s">
        <v>32</v>
      </c>
      <c r="G121" s="168" t="s">
        <v>45</v>
      </c>
      <c r="H121" s="170" t="str">
        <f t="shared" si="10"/>
        <v>SELEZIONARE NOME FIERA</v>
      </c>
      <c r="I121" s="170"/>
      <c r="J121" s="168" t="s">
        <v>35</v>
      </c>
      <c r="K121" s="168" t="s">
        <v>21</v>
      </c>
      <c r="L121" s="169" t="s">
        <v>74</v>
      </c>
      <c r="M121" s="165">
        <v>0</v>
      </c>
      <c r="N121" s="170">
        <v>0</v>
      </c>
      <c r="O121" s="169">
        <v>0</v>
      </c>
      <c r="P121" s="134" t="str">
        <f t="shared" si="32"/>
        <v>SELEZIONE MESE ATTIVITA'</v>
      </c>
      <c r="Q121" s="171"/>
      <c r="R121" s="170"/>
      <c r="S121" s="168" t="s">
        <v>19</v>
      </c>
      <c r="T121" s="172"/>
    </row>
    <row r="122" spans="1:20" ht="72.75" customHeight="1">
      <c r="A122" s="104">
        <v>571</v>
      </c>
      <c r="B122" s="104" t="str">
        <f t="shared" si="13"/>
        <v>NO</v>
      </c>
      <c r="C122" s="104" t="str">
        <f t="shared" si="14"/>
        <v/>
      </c>
      <c r="D122" s="76" t="str">
        <f t="shared" si="31"/>
        <v>SELEZIONARE PAESE</v>
      </c>
      <c r="E122" s="167">
        <v>43</v>
      </c>
      <c r="F122" s="168" t="s">
        <v>32</v>
      </c>
      <c r="G122" s="168" t="s">
        <v>45</v>
      </c>
      <c r="H122" s="170" t="str">
        <f t="shared" si="10"/>
        <v>SELEZIONARE NOME FIERA</v>
      </c>
      <c r="I122" s="170"/>
      <c r="J122" s="168" t="s">
        <v>35</v>
      </c>
      <c r="K122" s="168" t="s">
        <v>21</v>
      </c>
      <c r="L122" s="169" t="s">
        <v>74</v>
      </c>
      <c r="M122" s="165">
        <v>0</v>
      </c>
      <c r="N122" s="170">
        <v>0</v>
      </c>
      <c r="O122" s="169">
        <v>0</v>
      </c>
      <c r="P122" s="134" t="str">
        <f t="shared" si="32"/>
        <v>SELEZIONE MESE ATTIVITA'</v>
      </c>
      <c r="Q122" s="171"/>
      <c r="R122" s="170"/>
      <c r="S122" s="168" t="s">
        <v>19</v>
      </c>
      <c r="T122" s="172"/>
    </row>
    <row r="123" spans="1:20" ht="72.75" customHeight="1">
      <c r="A123" s="104">
        <v>572</v>
      </c>
      <c r="B123" s="104" t="str">
        <f t="shared" si="13"/>
        <v>NO</v>
      </c>
      <c r="C123" s="104" t="str">
        <f t="shared" si="14"/>
        <v/>
      </c>
      <c r="D123" s="76" t="str">
        <f t="shared" si="31"/>
        <v>SELEZIONARE PAESE</v>
      </c>
      <c r="E123" s="115">
        <v>43</v>
      </c>
      <c r="F123" s="116" t="s">
        <v>32</v>
      </c>
      <c r="G123" s="116" t="s">
        <v>45</v>
      </c>
      <c r="H123" s="170" t="str">
        <f t="shared" si="10"/>
        <v>SELEZIONARE NOME FIERA</v>
      </c>
      <c r="I123" s="88"/>
      <c r="J123" s="116" t="s">
        <v>36</v>
      </c>
      <c r="K123" s="116" t="s">
        <v>21</v>
      </c>
      <c r="L123" s="126">
        <f>IF(OR(D123="USA",D123="CANADA",D123="SVIZZERA",D123="CINA",D123="REGNO UNITO"),SUMIFS('MASSIMALI COMPLESSIVI'!C:C,'MASSIMALI COMPLESSIVI'!A:A,'2.FIERE - TRASFERTE - SPED'!J123,'MASSIMALI COMPLESSIVI'!B:B,'2.FIERE - TRASFERTE - SPED'!D123),180)</f>
        <v>180</v>
      </c>
      <c r="M123" s="126">
        <f>L123</f>
        <v>180</v>
      </c>
      <c r="N123" s="88">
        <v>0</v>
      </c>
      <c r="O123" s="126">
        <f>M123*N123</f>
        <v>0</v>
      </c>
      <c r="P123" s="134" t="str">
        <f t="shared" si="32"/>
        <v>SELEZIONE MESE ATTIVITA'</v>
      </c>
      <c r="Q123" s="89"/>
      <c r="R123" s="88"/>
      <c r="S123" s="116" t="s">
        <v>19</v>
      </c>
      <c r="T123" s="90"/>
    </row>
    <row r="124" spans="1:20" ht="72.75" customHeight="1">
      <c r="A124" s="104">
        <v>573</v>
      </c>
      <c r="B124" s="104" t="str">
        <f t="shared" si="13"/>
        <v>NO</v>
      </c>
      <c r="C124" s="104" t="str">
        <f t="shared" si="14"/>
        <v/>
      </c>
      <c r="D124" s="76" t="str">
        <f t="shared" si="28"/>
        <v>SELEZIONARE PAESE</v>
      </c>
      <c r="E124" s="115">
        <v>43</v>
      </c>
      <c r="F124" s="116" t="s">
        <v>32</v>
      </c>
      <c r="G124" s="116" t="s">
        <v>45</v>
      </c>
      <c r="H124" s="170" t="str">
        <f t="shared" si="10"/>
        <v>SELEZIONARE NOME FIERA</v>
      </c>
      <c r="I124" s="88"/>
      <c r="J124" s="116" t="s">
        <v>37</v>
      </c>
      <c r="K124" s="116" t="s">
        <v>21</v>
      </c>
      <c r="L124" s="126">
        <f>IF(OR(D124="USA",D124="CANADA",D124="SVIZZERA",D124="CINA",D124="REGNO UNITO"),SUMIFS('MASSIMALI COMPLESSIVI'!C:C,'MASSIMALI COMPLESSIVI'!A:A,'2.FIERE - TRASFERTE - SPED'!J124,'MASSIMALI COMPLESSIVI'!B:B,'2.FIERE - TRASFERTE - SPED'!D124),60)</f>
        <v>60</v>
      </c>
      <c r="M124" s="126">
        <f>L124</f>
        <v>60</v>
      </c>
      <c r="N124" s="88">
        <v>0</v>
      </c>
      <c r="O124" s="126">
        <f>M124*N124</f>
        <v>0</v>
      </c>
      <c r="P124" s="134" t="str">
        <f t="shared" si="32"/>
        <v>SELEZIONE MESE ATTIVITA'</v>
      </c>
      <c r="Q124" s="89"/>
      <c r="R124" s="88"/>
      <c r="S124" s="116" t="s">
        <v>19</v>
      </c>
      <c r="T124" s="90"/>
    </row>
    <row r="125" spans="1:20" ht="72.75" customHeight="1" thickBot="1">
      <c r="A125" s="104">
        <v>574</v>
      </c>
      <c r="B125" s="104" t="str">
        <f t="shared" si="13"/>
        <v>NO</v>
      </c>
      <c r="C125" s="104" t="str">
        <f t="shared" si="14"/>
        <v/>
      </c>
      <c r="D125" s="80" t="str">
        <f t="shared" si="28"/>
        <v>SELEZIONARE PAESE</v>
      </c>
      <c r="E125" s="117">
        <v>43</v>
      </c>
      <c r="F125" s="118" t="s">
        <v>32</v>
      </c>
      <c r="G125" s="118" t="s">
        <v>45</v>
      </c>
      <c r="H125" s="170" t="str">
        <f t="shared" si="10"/>
        <v>SELEZIONARE NOME FIERA</v>
      </c>
      <c r="I125" s="91"/>
      <c r="J125" s="118" t="s">
        <v>38</v>
      </c>
      <c r="K125" s="118" t="s">
        <v>21</v>
      </c>
      <c r="L125" s="131">
        <f>IF(OR(D125="USA",D125="CANADA",D125="SVIZZERA",D125="CINA",D125="REGNO UNITO"),SUMIFS('MASSIMALI COMPLESSIVI'!C:C,'MASSIMALI COMPLESSIVI'!A:A,'2.FIERE - TRASFERTE - SPED'!J125,'MASSIMALI COMPLESSIVI'!B:B,'2.FIERE - TRASFERTE - SPED'!D125),30)</f>
        <v>30</v>
      </c>
      <c r="M125" s="126">
        <f>L125</f>
        <v>30</v>
      </c>
      <c r="N125" s="91">
        <v>0</v>
      </c>
      <c r="O125" s="131">
        <f>M125*N125</f>
        <v>0</v>
      </c>
      <c r="P125" s="246" t="str">
        <f t="shared" si="32"/>
        <v>SELEZIONE MESE ATTIVITA'</v>
      </c>
      <c r="Q125" s="92"/>
      <c r="R125" s="91"/>
      <c r="S125" s="118" t="s">
        <v>19</v>
      </c>
      <c r="T125" s="93"/>
    </row>
    <row r="126" spans="1:20" ht="72.75" customHeight="1">
      <c r="A126" s="104">
        <v>575</v>
      </c>
      <c r="B126" s="104" t="str">
        <f t="shared" si="13"/>
        <v>NO</v>
      </c>
      <c r="C126" s="104" t="str">
        <f t="shared" si="14"/>
        <v/>
      </c>
      <c r="D126" s="71" t="s">
        <v>18</v>
      </c>
      <c r="E126" s="107">
        <v>44</v>
      </c>
      <c r="F126" s="108" t="s">
        <v>32</v>
      </c>
      <c r="G126" s="120" t="s">
        <v>45</v>
      </c>
      <c r="H126" s="84" t="s">
        <v>46</v>
      </c>
      <c r="I126" s="84"/>
      <c r="J126" s="108" t="s">
        <v>34</v>
      </c>
      <c r="K126" s="108" t="s">
        <v>21</v>
      </c>
      <c r="L126" s="127" t="str">
        <f>IF(OR(D126="USA",D126="CANADA",D126="SVIZZERA",D126="CINA",D126="REGNO UNITO"),SUMIFS('MASSIMALI COMPLESSIVI'!C:C,'MASSIMALI COMPLESSIVI'!A:A,'2.FIERE - TRASFERTE - SPED'!J126,'MASSIMALI COMPLESSIVI'!B:B,'2.FIERE - TRASFERTE - SPED'!D126),"")</f>
        <v/>
      </c>
      <c r="M126" s="73">
        <v>0</v>
      </c>
      <c r="N126" s="72">
        <v>0</v>
      </c>
      <c r="O126" s="127">
        <f>M126*N126</f>
        <v>0</v>
      </c>
      <c r="P126" s="219" t="s">
        <v>23</v>
      </c>
      <c r="Q126" s="74"/>
      <c r="R126" s="72"/>
      <c r="S126" s="108" t="s">
        <v>19</v>
      </c>
      <c r="T126" s="75"/>
    </row>
    <row r="127" spans="1:20" ht="72.75" customHeight="1">
      <c r="A127" s="104">
        <v>576</v>
      </c>
      <c r="B127" s="104" t="str">
        <f t="shared" si="13"/>
        <v>NO</v>
      </c>
      <c r="C127" s="104" t="str">
        <f t="shared" si="14"/>
        <v/>
      </c>
      <c r="D127" s="76" t="str">
        <f>D126</f>
        <v>SELEZIONARE PAESE</v>
      </c>
      <c r="E127" s="175">
        <v>44</v>
      </c>
      <c r="F127" s="176" t="s">
        <v>32</v>
      </c>
      <c r="G127" s="103" t="s">
        <v>45</v>
      </c>
      <c r="H127" s="170" t="str">
        <f t="shared" ref="H127:H188" si="33">H126</f>
        <v>SELEZIONARE NOME FIERA</v>
      </c>
      <c r="I127" s="170"/>
      <c r="J127" s="176" t="s">
        <v>35</v>
      </c>
      <c r="K127" s="176" t="s">
        <v>21</v>
      </c>
      <c r="L127" s="177" t="s">
        <v>74</v>
      </c>
      <c r="M127" s="205">
        <v>0</v>
      </c>
      <c r="N127" s="178">
        <v>0</v>
      </c>
      <c r="O127" s="177">
        <v>0</v>
      </c>
      <c r="P127" s="134" t="str">
        <f>P126</f>
        <v>SELEZIONE MESE ATTIVITA'</v>
      </c>
      <c r="Q127" s="179"/>
      <c r="R127" s="178"/>
      <c r="S127" s="176" t="s">
        <v>19</v>
      </c>
      <c r="T127" s="180"/>
    </row>
    <row r="128" spans="1:20" ht="72.75" customHeight="1">
      <c r="A128" s="104">
        <v>577</v>
      </c>
      <c r="B128" s="104" t="str">
        <f t="shared" si="13"/>
        <v>NO</v>
      </c>
      <c r="C128" s="104" t="str">
        <f t="shared" si="14"/>
        <v/>
      </c>
      <c r="D128" s="76" t="str">
        <f t="shared" ref="D128:D143" si="34">D127</f>
        <v>SELEZIONARE PAESE</v>
      </c>
      <c r="E128" s="175">
        <v>44</v>
      </c>
      <c r="F128" s="176" t="s">
        <v>32</v>
      </c>
      <c r="G128" s="103" t="s">
        <v>45</v>
      </c>
      <c r="H128" s="170" t="str">
        <f t="shared" si="33"/>
        <v>SELEZIONARE NOME FIERA</v>
      </c>
      <c r="I128" s="170"/>
      <c r="J128" s="176" t="s">
        <v>35</v>
      </c>
      <c r="K128" s="176" t="s">
        <v>21</v>
      </c>
      <c r="L128" s="177" t="s">
        <v>74</v>
      </c>
      <c r="M128" s="205">
        <v>0</v>
      </c>
      <c r="N128" s="178">
        <v>0</v>
      </c>
      <c r="O128" s="177">
        <v>0</v>
      </c>
      <c r="P128" s="134" t="str">
        <f t="shared" ref="P128:P134" si="35">P127</f>
        <v>SELEZIONE MESE ATTIVITA'</v>
      </c>
      <c r="Q128" s="179"/>
      <c r="R128" s="178"/>
      <c r="S128" s="176" t="s">
        <v>19</v>
      </c>
      <c r="T128" s="180"/>
    </row>
    <row r="129" spans="1:20" ht="72.75" customHeight="1">
      <c r="A129" s="104">
        <v>578</v>
      </c>
      <c r="B129" s="104" t="str">
        <f t="shared" si="13"/>
        <v>NO</v>
      </c>
      <c r="C129" s="104" t="str">
        <f t="shared" si="14"/>
        <v/>
      </c>
      <c r="D129" s="76" t="str">
        <f t="shared" si="34"/>
        <v>SELEZIONARE PAESE</v>
      </c>
      <c r="E129" s="175">
        <v>44</v>
      </c>
      <c r="F129" s="176" t="s">
        <v>32</v>
      </c>
      <c r="G129" s="103" t="s">
        <v>45</v>
      </c>
      <c r="H129" s="170" t="str">
        <f t="shared" si="33"/>
        <v>SELEZIONARE NOME FIERA</v>
      </c>
      <c r="I129" s="170"/>
      <c r="J129" s="176" t="s">
        <v>35</v>
      </c>
      <c r="K129" s="176" t="s">
        <v>21</v>
      </c>
      <c r="L129" s="177" t="s">
        <v>74</v>
      </c>
      <c r="M129" s="205">
        <v>0</v>
      </c>
      <c r="N129" s="178">
        <v>0</v>
      </c>
      <c r="O129" s="177">
        <v>0</v>
      </c>
      <c r="P129" s="134" t="str">
        <f t="shared" si="35"/>
        <v>SELEZIONE MESE ATTIVITA'</v>
      </c>
      <c r="Q129" s="179"/>
      <c r="R129" s="178"/>
      <c r="S129" s="176" t="s">
        <v>19</v>
      </c>
      <c r="T129" s="180"/>
    </row>
    <row r="130" spans="1:20" ht="72.75" customHeight="1">
      <c r="A130" s="104">
        <v>579</v>
      </c>
      <c r="B130" s="104" t="str">
        <f t="shared" si="13"/>
        <v>NO</v>
      </c>
      <c r="C130" s="104" t="str">
        <f t="shared" si="14"/>
        <v/>
      </c>
      <c r="D130" s="76" t="str">
        <f t="shared" si="34"/>
        <v>SELEZIONARE PAESE</v>
      </c>
      <c r="E130" s="175">
        <v>44</v>
      </c>
      <c r="F130" s="176" t="s">
        <v>32</v>
      </c>
      <c r="G130" s="103" t="s">
        <v>45</v>
      </c>
      <c r="H130" s="170" t="str">
        <f t="shared" si="33"/>
        <v>SELEZIONARE NOME FIERA</v>
      </c>
      <c r="I130" s="170"/>
      <c r="J130" s="176" t="s">
        <v>35</v>
      </c>
      <c r="K130" s="176" t="s">
        <v>21</v>
      </c>
      <c r="L130" s="177" t="s">
        <v>74</v>
      </c>
      <c r="M130" s="205">
        <v>0</v>
      </c>
      <c r="N130" s="178">
        <v>0</v>
      </c>
      <c r="O130" s="177">
        <v>0</v>
      </c>
      <c r="P130" s="134" t="str">
        <f t="shared" si="35"/>
        <v>SELEZIONE MESE ATTIVITA'</v>
      </c>
      <c r="Q130" s="179"/>
      <c r="R130" s="178"/>
      <c r="S130" s="176" t="s">
        <v>19</v>
      </c>
      <c r="T130" s="180"/>
    </row>
    <row r="131" spans="1:20" ht="72.75" customHeight="1">
      <c r="A131" s="104">
        <v>580</v>
      </c>
      <c r="B131" s="104" t="str">
        <f t="shared" ref="B131:B194" si="36">IF(OR(D131="VIETNAM",D131="THAILANDIA (EX SIAM)",D131="TAIWAN",D131="SRI LANKA",D131="SINGAPORE",D131="REPUBBLICA DELL'INDIA",D131="NEPAL",D131="MYANMAR (EX BIRMANIA)",D131="MAURITIUS",D131="MALESIA",D131="MALDIVE",D131="LAOS",D131="INDONESIA",D131="FILIPPINE",D131="CAMBOGIA",D131="NORVEGIA",D131="COREA DEL SUD",D131="CINA",D131="BRASILE",D131="AUSTRALIA",D131="QATAR",D131="EMIRATI ARABI UNITI",),"SI","NO")</f>
        <v>NO</v>
      </c>
      <c r="C131" s="104" t="str">
        <f t="shared" ref="C131:C194" si="37">IF(OR(D131="VIETNAM",D131="THAILANDIA (EX SIAM)",D131="TAIWAN",D131="SRI LANKA",D131="SINGAPORE",D131="REPUBBLICA DELL'INDIA",D131="NEPAL",D131="MYANMAR (EX BIRMANIA)",D131="MAURITIUS",D131="MALESIA",D131="MALDIVE",D131="LAOS",D131="INDONESIA",D131="FILIPPINE",D131="CAMBOGIA"),"Area Sud Est Asiatico e Arcipelaghi Oceano indiano","")</f>
        <v/>
      </c>
      <c r="D131" s="76" t="str">
        <f t="shared" si="34"/>
        <v>SELEZIONARE PAESE</v>
      </c>
      <c r="E131" s="175">
        <v>44</v>
      </c>
      <c r="F131" s="176" t="s">
        <v>32</v>
      </c>
      <c r="G131" s="103" t="s">
        <v>45</v>
      </c>
      <c r="H131" s="170" t="str">
        <f t="shared" si="33"/>
        <v>SELEZIONARE NOME FIERA</v>
      </c>
      <c r="I131" s="170"/>
      <c r="J131" s="176" t="s">
        <v>35</v>
      </c>
      <c r="K131" s="176" t="s">
        <v>21</v>
      </c>
      <c r="L131" s="177" t="s">
        <v>74</v>
      </c>
      <c r="M131" s="205">
        <v>0</v>
      </c>
      <c r="N131" s="178">
        <v>0</v>
      </c>
      <c r="O131" s="177">
        <v>0</v>
      </c>
      <c r="P131" s="134" t="str">
        <f t="shared" si="35"/>
        <v>SELEZIONE MESE ATTIVITA'</v>
      </c>
      <c r="Q131" s="179"/>
      <c r="R131" s="178"/>
      <c r="S131" s="176" t="s">
        <v>19</v>
      </c>
      <c r="T131" s="180"/>
    </row>
    <row r="132" spans="1:20" ht="72.75" customHeight="1">
      <c r="A132" s="104">
        <v>581</v>
      </c>
      <c r="B132" s="104" t="str">
        <f t="shared" si="36"/>
        <v>NO</v>
      </c>
      <c r="C132" s="104" t="str">
        <f t="shared" si="37"/>
        <v/>
      </c>
      <c r="D132" s="76" t="str">
        <f t="shared" si="34"/>
        <v>SELEZIONARE PAESE</v>
      </c>
      <c r="E132" s="109">
        <v>44</v>
      </c>
      <c r="F132" s="110" t="s">
        <v>32</v>
      </c>
      <c r="G132" s="104" t="s">
        <v>45</v>
      </c>
      <c r="H132" s="170" t="str">
        <f t="shared" si="33"/>
        <v>SELEZIONARE NOME FIERA</v>
      </c>
      <c r="I132" s="88"/>
      <c r="J132" s="110" t="s">
        <v>36</v>
      </c>
      <c r="K132" s="110" t="s">
        <v>21</v>
      </c>
      <c r="L132" s="128">
        <f>IF(OR(D132="USA",D132="CANADA",D132="SVIZZERA",D132="CINA",D132="REGNO UNITO"),SUMIFS('MASSIMALI COMPLESSIVI'!C:C,'MASSIMALI COMPLESSIVI'!A:A,'2.FIERE - TRASFERTE - SPED'!J132,'MASSIMALI COMPLESSIVI'!B:B,'2.FIERE - TRASFERTE - SPED'!D132),180)</f>
        <v>180</v>
      </c>
      <c r="M132" s="128">
        <f>L132</f>
        <v>180</v>
      </c>
      <c r="N132" s="77">
        <v>0</v>
      </c>
      <c r="O132" s="128">
        <f>M132*N132</f>
        <v>0</v>
      </c>
      <c r="P132" s="134" t="str">
        <f t="shared" si="35"/>
        <v>SELEZIONE MESE ATTIVITA'</v>
      </c>
      <c r="Q132" s="78"/>
      <c r="R132" s="77"/>
      <c r="S132" s="110" t="s">
        <v>19</v>
      </c>
      <c r="T132" s="79"/>
    </row>
    <row r="133" spans="1:20" ht="72.75" customHeight="1">
      <c r="A133" s="104">
        <v>582</v>
      </c>
      <c r="B133" s="104" t="str">
        <f t="shared" si="36"/>
        <v>NO</v>
      </c>
      <c r="C133" s="104" t="str">
        <f t="shared" si="37"/>
        <v/>
      </c>
      <c r="D133" s="76" t="str">
        <f t="shared" si="34"/>
        <v>SELEZIONARE PAESE</v>
      </c>
      <c r="E133" s="109">
        <v>44</v>
      </c>
      <c r="F133" s="110" t="s">
        <v>32</v>
      </c>
      <c r="G133" s="104" t="s">
        <v>45</v>
      </c>
      <c r="H133" s="170" t="str">
        <f t="shared" si="33"/>
        <v>SELEZIONARE NOME FIERA</v>
      </c>
      <c r="I133" s="88"/>
      <c r="J133" s="110" t="s">
        <v>37</v>
      </c>
      <c r="K133" s="110" t="s">
        <v>21</v>
      </c>
      <c r="L133" s="128">
        <f>IF(OR(D133="USA",D133="CANADA",D133="SVIZZERA",D133="CINA",D133="REGNO UNITO"),SUMIFS('MASSIMALI COMPLESSIVI'!C:C,'MASSIMALI COMPLESSIVI'!A:A,'2.FIERE - TRASFERTE - SPED'!J133,'MASSIMALI COMPLESSIVI'!B:B,'2.FIERE - TRASFERTE - SPED'!D133),60)</f>
        <v>60</v>
      </c>
      <c r="M133" s="128">
        <f>L133</f>
        <v>60</v>
      </c>
      <c r="N133" s="77">
        <v>0</v>
      </c>
      <c r="O133" s="128">
        <f>M133*N133</f>
        <v>0</v>
      </c>
      <c r="P133" s="134" t="str">
        <f t="shared" si="35"/>
        <v>SELEZIONE MESE ATTIVITA'</v>
      </c>
      <c r="Q133" s="78"/>
      <c r="R133" s="77"/>
      <c r="S133" s="110" t="s">
        <v>19</v>
      </c>
      <c r="T133" s="79"/>
    </row>
    <row r="134" spans="1:20" ht="72.75" customHeight="1" thickBot="1">
      <c r="A134" s="104">
        <v>583</v>
      </c>
      <c r="B134" s="104" t="str">
        <f t="shared" si="36"/>
        <v>NO</v>
      </c>
      <c r="C134" s="104" t="str">
        <f t="shared" si="37"/>
        <v/>
      </c>
      <c r="D134" s="80" t="str">
        <f t="shared" si="34"/>
        <v>SELEZIONARE PAESE</v>
      </c>
      <c r="E134" s="111">
        <v>44</v>
      </c>
      <c r="F134" s="112" t="s">
        <v>32</v>
      </c>
      <c r="G134" s="121" t="s">
        <v>45</v>
      </c>
      <c r="H134" s="170" t="str">
        <f t="shared" si="33"/>
        <v>SELEZIONARE NOME FIERA</v>
      </c>
      <c r="I134" s="91"/>
      <c r="J134" s="112" t="s">
        <v>38</v>
      </c>
      <c r="K134" s="112" t="s">
        <v>21</v>
      </c>
      <c r="L134" s="129">
        <f>IF(OR(D134="USA",D134="CANADA",D134="SVIZZERA",D134="CINA",D134="REGNO UNITO"),SUMIFS('MASSIMALI COMPLESSIVI'!C:C,'MASSIMALI COMPLESSIVI'!A:A,'2.FIERE - TRASFERTE - SPED'!J134,'MASSIMALI COMPLESSIVI'!B:B,'2.FIERE - TRASFERTE - SPED'!D134),30)</f>
        <v>30</v>
      </c>
      <c r="M134" s="128">
        <f>L134</f>
        <v>30</v>
      </c>
      <c r="N134" s="81">
        <v>0</v>
      </c>
      <c r="O134" s="129">
        <f>M134*N134</f>
        <v>0</v>
      </c>
      <c r="P134" s="134" t="str">
        <f t="shared" si="35"/>
        <v>SELEZIONE MESE ATTIVITA'</v>
      </c>
      <c r="Q134" s="82"/>
      <c r="R134" s="81"/>
      <c r="S134" s="112" t="s">
        <v>19</v>
      </c>
      <c r="T134" s="83"/>
    </row>
    <row r="135" spans="1:20" ht="72.75" customHeight="1">
      <c r="A135" s="104">
        <v>584</v>
      </c>
      <c r="B135" s="104" t="str">
        <f t="shared" si="36"/>
        <v>NO</v>
      </c>
      <c r="C135" s="104" t="str">
        <f t="shared" si="37"/>
        <v/>
      </c>
      <c r="D135" s="71" t="s">
        <v>18</v>
      </c>
      <c r="E135" s="113">
        <v>45</v>
      </c>
      <c r="F135" s="114" t="s">
        <v>32</v>
      </c>
      <c r="G135" s="114" t="s">
        <v>45</v>
      </c>
      <c r="H135" s="84" t="s">
        <v>46</v>
      </c>
      <c r="I135" s="84"/>
      <c r="J135" s="114" t="s">
        <v>34</v>
      </c>
      <c r="K135" s="114" t="s">
        <v>21</v>
      </c>
      <c r="L135" s="130" t="str">
        <f>IF(OR(D135="USA",D135="CANADA",D135="SVIZZERA",D135="CINA",D135="REGNO UNITO"),SUMIFS('MASSIMALI COMPLESSIVI'!C:C,'MASSIMALI COMPLESSIVI'!A:A,'2.FIERE - TRASFERTE - SPED'!J135,'MASSIMALI COMPLESSIVI'!B:B,'2.FIERE - TRASFERTE - SPED'!D135),"")</f>
        <v/>
      </c>
      <c r="M135" s="85">
        <v>0</v>
      </c>
      <c r="N135" s="84">
        <v>0</v>
      </c>
      <c r="O135" s="130">
        <f>M135*N135</f>
        <v>0</v>
      </c>
      <c r="P135" s="219" t="s">
        <v>23</v>
      </c>
      <c r="Q135" s="86"/>
      <c r="R135" s="84"/>
      <c r="S135" s="114" t="s">
        <v>19</v>
      </c>
      <c r="T135" s="87"/>
    </row>
    <row r="136" spans="1:20" ht="72.75" customHeight="1">
      <c r="A136" s="104">
        <v>585</v>
      </c>
      <c r="B136" s="104" t="str">
        <f t="shared" si="36"/>
        <v>NO</v>
      </c>
      <c r="C136" s="104" t="str">
        <f t="shared" si="37"/>
        <v/>
      </c>
      <c r="D136" s="76" t="str">
        <f>D135</f>
        <v>SELEZIONARE PAESE</v>
      </c>
      <c r="E136" s="167">
        <v>45</v>
      </c>
      <c r="F136" s="168" t="s">
        <v>32</v>
      </c>
      <c r="G136" s="168" t="s">
        <v>45</v>
      </c>
      <c r="H136" s="170" t="str">
        <f t="shared" ref="H136" si="38">H135</f>
        <v>SELEZIONARE NOME FIERA</v>
      </c>
      <c r="I136" s="170"/>
      <c r="J136" s="168" t="s">
        <v>35</v>
      </c>
      <c r="K136" s="168" t="s">
        <v>21</v>
      </c>
      <c r="L136" s="169" t="s">
        <v>74</v>
      </c>
      <c r="M136" s="165">
        <v>0</v>
      </c>
      <c r="N136" s="170">
        <v>0</v>
      </c>
      <c r="O136" s="169">
        <v>0</v>
      </c>
      <c r="P136" s="134" t="str">
        <f>P135</f>
        <v>SELEZIONE MESE ATTIVITA'</v>
      </c>
      <c r="Q136" s="171"/>
      <c r="R136" s="170"/>
      <c r="S136" s="168" t="s">
        <v>19</v>
      </c>
      <c r="T136" s="172"/>
    </row>
    <row r="137" spans="1:20" ht="72.75" customHeight="1">
      <c r="A137" s="104">
        <v>586</v>
      </c>
      <c r="B137" s="104" t="str">
        <f t="shared" si="36"/>
        <v>NO</v>
      </c>
      <c r="C137" s="104" t="str">
        <f t="shared" si="37"/>
        <v/>
      </c>
      <c r="D137" s="76" t="str">
        <f t="shared" ref="D137:D141" si="39">D136</f>
        <v>SELEZIONARE PAESE</v>
      </c>
      <c r="E137" s="167">
        <v>45</v>
      </c>
      <c r="F137" s="168" t="s">
        <v>32</v>
      </c>
      <c r="G137" s="168" t="s">
        <v>45</v>
      </c>
      <c r="H137" s="170" t="str">
        <f t="shared" si="33"/>
        <v>SELEZIONARE NOME FIERA</v>
      </c>
      <c r="I137" s="170"/>
      <c r="J137" s="168" t="s">
        <v>35</v>
      </c>
      <c r="K137" s="168" t="s">
        <v>21</v>
      </c>
      <c r="L137" s="169" t="s">
        <v>74</v>
      </c>
      <c r="M137" s="165">
        <v>0</v>
      </c>
      <c r="N137" s="170">
        <v>0</v>
      </c>
      <c r="O137" s="169">
        <v>0</v>
      </c>
      <c r="P137" s="134" t="str">
        <f t="shared" ref="P137:P143" si="40">P136</f>
        <v>SELEZIONE MESE ATTIVITA'</v>
      </c>
      <c r="Q137" s="171"/>
      <c r="R137" s="170"/>
      <c r="S137" s="168" t="s">
        <v>19</v>
      </c>
      <c r="T137" s="172"/>
    </row>
    <row r="138" spans="1:20" ht="72.75" customHeight="1">
      <c r="A138" s="104">
        <v>587</v>
      </c>
      <c r="B138" s="104" t="str">
        <f t="shared" si="36"/>
        <v>NO</v>
      </c>
      <c r="C138" s="104" t="str">
        <f t="shared" si="37"/>
        <v/>
      </c>
      <c r="D138" s="76" t="str">
        <f t="shared" si="39"/>
        <v>SELEZIONARE PAESE</v>
      </c>
      <c r="E138" s="167">
        <v>45</v>
      </c>
      <c r="F138" s="168" t="s">
        <v>32</v>
      </c>
      <c r="G138" s="168" t="s">
        <v>45</v>
      </c>
      <c r="H138" s="170" t="str">
        <f t="shared" si="33"/>
        <v>SELEZIONARE NOME FIERA</v>
      </c>
      <c r="I138" s="170"/>
      <c r="J138" s="168" t="s">
        <v>35</v>
      </c>
      <c r="K138" s="168" t="s">
        <v>21</v>
      </c>
      <c r="L138" s="169" t="s">
        <v>74</v>
      </c>
      <c r="M138" s="165">
        <v>0</v>
      </c>
      <c r="N138" s="170">
        <v>0</v>
      </c>
      <c r="O138" s="169">
        <v>0</v>
      </c>
      <c r="P138" s="134" t="str">
        <f t="shared" si="40"/>
        <v>SELEZIONE MESE ATTIVITA'</v>
      </c>
      <c r="Q138" s="171"/>
      <c r="R138" s="170"/>
      <c r="S138" s="168" t="s">
        <v>19</v>
      </c>
      <c r="T138" s="172"/>
    </row>
    <row r="139" spans="1:20" ht="72.75" customHeight="1">
      <c r="A139" s="104">
        <v>588</v>
      </c>
      <c r="B139" s="104" t="str">
        <f t="shared" si="36"/>
        <v>NO</v>
      </c>
      <c r="C139" s="104" t="str">
        <f t="shared" si="37"/>
        <v/>
      </c>
      <c r="D139" s="76" t="str">
        <f t="shared" si="39"/>
        <v>SELEZIONARE PAESE</v>
      </c>
      <c r="E139" s="167">
        <v>45</v>
      </c>
      <c r="F139" s="168" t="s">
        <v>32</v>
      </c>
      <c r="G139" s="168" t="s">
        <v>45</v>
      </c>
      <c r="H139" s="170" t="str">
        <f t="shared" si="33"/>
        <v>SELEZIONARE NOME FIERA</v>
      </c>
      <c r="I139" s="170"/>
      <c r="J139" s="168" t="s">
        <v>35</v>
      </c>
      <c r="K139" s="168" t="s">
        <v>21</v>
      </c>
      <c r="L139" s="169" t="s">
        <v>74</v>
      </c>
      <c r="M139" s="165">
        <v>0</v>
      </c>
      <c r="N139" s="170">
        <v>0</v>
      </c>
      <c r="O139" s="169">
        <v>0</v>
      </c>
      <c r="P139" s="134" t="str">
        <f t="shared" si="40"/>
        <v>SELEZIONE MESE ATTIVITA'</v>
      </c>
      <c r="Q139" s="171"/>
      <c r="R139" s="170"/>
      <c r="S139" s="168" t="s">
        <v>19</v>
      </c>
      <c r="T139" s="172"/>
    </row>
    <row r="140" spans="1:20" ht="72.75" customHeight="1">
      <c r="A140" s="104">
        <v>589</v>
      </c>
      <c r="B140" s="104" t="str">
        <f t="shared" si="36"/>
        <v>NO</v>
      </c>
      <c r="C140" s="104" t="str">
        <f t="shared" si="37"/>
        <v/>
      </c>
      <c r="D140" s="76" t="str">
        <f t="shared" si="39"/>
        <v>SELEZIONARE PAESE</v>
      </c>
      <c r="E140" s="167">
        <v>45</v>
      </c>
      <c r="F140" s="168" t="s">
        <v>32</v>
      </c>
      <c r="G140" s="168" t="s">
        <v>45</v>
      </c>
      <c r="H140" s="170" t="str">
        <f t="shared" si="33"/>
        <v>SELEZIONARE NOME FIERA</v>
      </c>
      <c r="I140" s="170"/>
      <c r="J140" s="168" t="s">
        <v>35</v>
      </c>
      <c r="K140" s="168" t="s">
        <v>21</v>
      </c>
      <c r="L140" s="169" t="s">
        <v>74</v>
      </c>
      <c r="M140" s="165">
        <v>0</v>
      </c>
      <c r="N140" s="170">
        <v>0</v>
      </c>
      <c r="O140" s="169">
        <v>0</v>
      </c>
      <c r="P140" s="134" t="str">
        <f t="shared" si="40"/>
        <v>SELEZIONE MESE ATTIVITA'</v>
      </c>
      <c r="Q140" s="171"/>
      <c r="R140" s="170"/>
      <c r="S140" s="168" t="s">
        <v>19</v>
      </c>
      <c r="T140" s="172"/>
    </row>
    <row r="141" spans="1:20" ht="72.75" customHeight="1">
      <c r="A141" s="104">
        <v>590</v>
      </c>
      <c r="B141" s="104" t="str">
        <f t="shared" si="36"/>
        <v>NO</v>
      </c>
      <c r="C141" s="104" t="str">
        <f t="shared" si="37"/>
        <v/>
      </c>
      <c r="D141" s="76" t="str">
        <f t="shared" si="39"/>
        <v>SELEZIONARE PAESE</v>
      </c>
      <c r="E141" s="115">
        <v>45</v>
      </c>
      <c r="F141" s="116" t="s">
        <v>32</v>
      </c>
      <c r="G141" s="116" t="s">
        <v>45</v>
      </c>
      <c r="H141" s="170" t="str">
        <f t="shared" si="33"/>
        <v>SELEZIONARE NOME FIERA</v>
      </c>
      <c r="I141" s="88"/>
      <c r="J141" s="116" t="s">
        <v>36</v>
      </c>
      <c r="K141" s="116" t="s">
        <v>21</v>
      </c>
      <c r="L141" s="126">
        <f>IF(OR(D141="USA",D141="CANADA",D141="SVIZZERA",D141="CINA",D141="REGNO UNITO"),SUMIFS('MASSIMALI COMPLESSIVI'!C:C,'MASSIMALI COMPLESSIVI'!A:A,'2.FIERE - TRASFERTE - SPED'!J141,'MASSIMALI COMPLESSIVI'!B:B,'2.FIERE - TRASFERTE - SPED'!D141),180)</f>
        <v>180</v>
      </c>
      <c r="M141" s="126">
        <f>L141</f>
        <v>180</v>
      </c>
      <c r="N141" s="88">
        <v>0</v>
      </c>
      <c r="O141" s="126">
        <f>M141*N141</f>
        <v>0</v>
      </c>
      <c r="P141" s="134" t="str">
        <f t="shared" si="40"/>
        <v>SELEZIONE MESE ATTIVITA'</v>
      </c>
      <c r="Q141" s="89"/>
      <c r="R141" s="88"/>
      <c r="S141" s="116" t="s">
        <v>19</v>
      </c>
      <c r="T141" s="90"/>
    </row>
    <row r="142" spans="1:20" ht="72.75" customHeight="1">
      <c r="A142" s="104">
        <v>591</v>
      </c>
      <c r="B142" s="104" t="str">
        <f t="shared" si="36"/>
        <v>NO</v>
      </c>
      <c r="C142" s="104" t="str">
        <f t="shared" si="37"/>
        <v/>
      </c>
      <c r="D142" s="76" t="str">
        <f t="shared" si="34"/>
        <v>SELEZIONARE PAESE</v>
      </c>
      <c r="E142" s="115">
        <v>45</v>
      </c>
      <c r="F142" s="116" t="s">
        <v>32</v>
      </c>
      <c r="G142" s="116" t="s">
        <v>45</v>
      </c>
      <c r="H142" s="170" t="str">
        <f t="shared" si="33"/>
        <v>SELEZIONARE NOME FIERA</v>
      </c>
      <c r="I142" s="88"/>
      <c r="J142" s="116" t="s">
        <v>37</v>
      </c>
      <c r="K142" s="116" t="s">
        <v>21</v>
      </c>
      <c r="L142" s="126">
        <f>IF(OR(D142="USA",D142="CANADA",D142="SVIZZERA",D142="CINA",D142="REGNO UNITO"),SUMIFS('MASSIMALI COMPLESSIVI'!C:C,'MASSIMALI COMPLESSIVI'!A:A,'2.FIERE - TRASFERTE - SPED'!J142,'MASSIMALI COMPLESSIVI'!B:B,'2.FIERE - TRASFERTE - SPED'!D142),60)</f>
        <v>60</v>
      </c>
      <c r="M142" s="126">
        <f>L142</f>
        <v>60</v>
      </c>
      <c r="N142" s="88">
        <v>0</v>
      </c>
      <c r="O142" s="126">
        <f>M142*N142</f>
        <v>0</v>
      </c>
      <c r="P142" s="134" t="str">
        <f t="shared" si="40"/>
        <v>SELEZIONE MESE ATTIVITA'</v>
      </c>
      <c r="Q142" s="89"/>
      <c r="R142" s="88"/>
      <c r="S142" s="116" t="s">
        <v>19</v>
      </c>
      <c r="T142" s="90"/>
    </row>
    <row r="143" spans="1:20" ht="72.75" customHeight="1" thickBot="1">
      <c r="A143" s="104">
        <v>592</v>
      </c>
      <c r="B143" s="104" t="str">
        <f t="shared" si="36"/>
        <v>NO</v>
      </c>
      <c r="C143" s="104" t="str">
        <f t="shared" si="37"/>
        <v/>
      </c>
      <c r="D143" s="80" t="str">
        <f t="shared" si="34"/>
        <v>SELEZIONARE PAESE</v>
      </c>
      <c r="E143" s="117">
        <v>45</v>
      </c>
      <c r="F143" s="118" t="s">
        <v>32</v>
      </c>
      <c r="G143" s="118" t="s">
        <v>45</v>
      </c>
      <c r="H143" s="170" t="str">
        <f t="shared" si="33"/>
        <v>SELEZIONARE NOME FIERA</v>
      </c>
      <c r="I143" s="91"/>
      <c r="J143" s="118" t="s">
        <v>38</v>
      </c>
      <c r="K143" s="118" t="s">
        <v>21</v>
      </c>
      <c r="L143" s="131">
        <f>IF(OR(D143="USA",D143="CANADA",D143="SVIZZERA",D143="CINA",D143="REGNO UNITO"),SUMIFS('MASSIMALI COMPLESSIVI'!C:C,'MASSIMALI COMPLESSIVI'!A:A,'2.FIERE - TRASFERTE - SPED'!J143,'MASSIMALI COMPLESSIVI'!B:B,'2.FIERE - TRASFERTE - SPED'!D143),30)</f>
        <v>30</v>
      </c>
      <c r="M143" s="126">
        <f>L143</f>
        <v>30</v>
      </c>
      <c r="N143" s="91">
        <v>0</v>
      </c>
      <c r="O143" s="131">
        <f>M143*N143</f>
        <v>0</v>
      </c>
      <c r="P143" s="246" t="str">
        <f t="shared" si="40"/>
        <v>SELEZIONE MESE ATTIVITA'</v>
      </c>
      <c r="Q143" s="92"/>
      <c r="R143" s="91"/>
      <c r="S143" s="118" t="s">
        <v>19</v>
      </c>
      <c r="T143" s="93"/>
    </row>
    <row r="144" spans="1:20" ht="72.75" customHeight="1">
      <c r="A144" s="104">
        <v>593</v>
      </c>
      <c r="B144" s="104" t="str">
        <f t="shared" si="36"/>
        <v>NO</v>
      </c>
      <c r="C144" s="104" t="str">
        <f t="shared" si="37"/>
        <v/>
      </c>
      <c r="D144" s="71" t="s">
        <v>18</v>
      </c>
      <c r="E144" s="107">
        <v>46</v>
      </c>
      <c r="F144" s="108" t="s">
        <v>32</v>
      </c>
      <c r="G144" s="120" t="s">
        <v>45</v>
      </c>
      <c r="H144" s="84" t="s">
        <v>46</v>
      </c>
      <c r="I144" s="84"/>
      <c r="J144" s="108" t="s">
        <v>34</v>
      </c>
      <c r="K144" s="108" t="s">
        <v>21</v>
      </c>
      <c r="L144" s="127" t="str">
        <f>IF(OR(D144="USA",D144="CANADA",D144="SVIZZERA",D144="CINA",D144="REGNO UNITO"),SUMIFS('MASSIMALI COMPLESSIVI'!C:C,'MASSIMALI COMPLESSIVI'!A:A,'2.FIERE - TRASFERTE - SPED'!J144,'MASSIMALI COMPLESSIVI'!B:B,'2.FIERE - TRASFERTE - SPED'!D144),"")</f>
        <v/>
      </c>
      <c r="M144" s="73">
        <v>0</v>
      </c>
      <c r="N144" s="72">
        <v>0</v>
      </c>
      <c r="O144" s="127">
        <f>M144*N144</f>
        <v>0</v>
      </c>
      <c r="P144" s="219" t="s">
        <v>23</v>
      </c>
      <c r="Q144" s="74"/>
      <c r="R144" s="72"/>
      <c r="S144" s="108" t="s">
        <v>19</v>
      </c>
      <c r="T144" s="75"/>
    </row>
    <row r="145" spans="1:20" ht="72.75" customHeight="1">
      <c r="A145" s="104">
        <v>594</v>
      </c>
      <c r="B145" s="104" t="str">
        <f t="shared" si="36"/>
        <v>NO</v>
      </c>
      <c r="C145" s="104" t="str">
        <f t="shared" si="37"/>
        <v/>
      </c>
      <c r="D145" s="76" t="str">
        <f>D144</f>
        <v>SELEZIONARE PAESE</v>
      </c>
      <c r="E145" s="175">
        <v>46</v>
      </c>
      <c r="F145" s="176" t="s">
        <v>32</v>
      </c>
      <c r="G145" s="103" t="s">
        <v>45</v>
      </c>
      <c r="H145" s="170" t="str">
        <f t="shared" ref="H145" si="41">H144</f>
        <v>SELEZIONARE NOME FIERA</v>
      </c>
      <c r="I145" s="170"/>
      <c r="J145" s="176" t="s">
        <v>35</v>
      </c>
      <c r="K145" s="176" t="s">
        <v>21</v>
      </c>
      <c r="L145" s="177" t="s">
        <v>74</v>
      </c>
      <c r="M145" s="205">
        <v>0</v>
      </c>
      <c r="N145" s="178">
        <v>0</v>
      </c>
      <c r="O145" s="177">
        <v>0</v>
      </c>
      <c r="P145" s="134" t="str">
        <f>P144</f>
        <v>SELEZIONE MESE ATTIVITA'</v>
      </c>
      <c r="Q145" s="179"/>
      <c r="R145" s="178"/>
      <c r="S145" s="176" t="s">
        <v>19</v>
      </c>
      <c r="T145" s="180"/>
    </row>
    <row r="146" spans="1:20" ht="72.75" customHeight="1">
      <c r="A146" s="104">
        <v>595</v>
      </c>
      <c r="B146" s="104" t="str">
        <f t="shared" si="36"/>
        <v>NO</v>
      </c>
      <c r="C146" s="104" t="str">
        <f t="shared" si="37"/>
        <v/>
      </c>
      <c r="D146" s="76" t="str">
        <f t="shared" ref="D146:D161" si="42">D145</f>
        <v>SELEZIONARE PAESE</v>
      </c>
      <c r="E146" s="175">
        <v>46</v>
      </c>
      <c r="F146" s="176" t="s">
        <v>32</v>
      </c>
      <c r="G146" s="103" t="s">
        <v>45</v>
      </c>
      <c r="H146" s="170" t="str">
        <f t="shared" si="33"/>
        <v>SELEZIONARE NOME FIERA</v>
      </c>
      <c r="I146" s="170"/>
      <c r="J146" s="176" t="s">
        <v>35</v>
      </c>
      <c r="K146" s="176" t="s">
        <v>21</v>
      </c>
      <c r="L146" s="177" t="s">
        <v>74</v>
      </c>
      <c r="M146" s="205">
        <v>0</v>
      </c>
      <c r="N146" s="178">
        <v>0</v>
      </c>
      <c r="O146" s="177">
        <v>0</v>
      </c>
      <c r="P146" s="134" t="str">
        <f t="shared" ref="P146:P152" si="43">P145</f>
        <v>SELEZIONE MESE ATTIVITA'</v>
      </c>
      <c r="Q146" s="179"/>
      <c r="R146" s="178"/>
      <c r="S146" s="176" t="s">
        <v>19</v>
      </c>
      <c r="T146" s="180"/>
    </row>
    <row r="147" spans="1:20" ht="72.75" customHeight="1">
      <c r="A147" s="104">
        <v>596</v>
      </c>
      <c r="B147" s="104" t="str">
        <f t="shared" si="36"/>
        <v>NO</v>
      </c>
      <c r="C147" s="104" t="str">
        <f t="shared" si="37"/>
        <v/>
      </c>
      <c r="D147" s="76" t="str">
        <f t="shared" si="42"/>
        <v>SELEZIONARE PAESE</v>
      </c>
      <c r="E147" s="175">
        <v>46</v>
      </c>
      <c r="F147" s="176" t="s">
        <v>32</v>
      </c>
      <c r="G147" s="103" t="s">
        <v>45</v>
      </c>
      <c r="H147" s="170" t="str">
        <f t="shared" si="33"/>
        <v>SELEZIONARE NOME FIERA</v>
      </c>
      <c r="I147" s="170"/>
      <c r="J147" s="176" t="s">
        <v>35</v>
      </c>
      <c r="K147" s="176" t="s">
        <v>21</v>
      </c>
      <c r="L147" s="177" t="s">
        <v>74</v>
      </c>
      <c r="M147" s="205">
        <v>0</v>
      </c>
      <c r="N147" s="178">
        <v>0</v>
      </c>
      <c r="O147" s="177">
        <v>0</v>
      </c>
      <c r="P147" s="134" t="str">
        <f t="shared" si="43"/>
        <v>SELEZIONE MESE ATTIVITA'</v>
      </c>
      <c r="Q147" s="179"/>
      <c r="R147" s="178"/>
      <c r="S147" s="176" t="s">
        <v>19</v>
      </c>
      <c r="T147" s="180"/>
    </row>
    <row r="148" spans="1:20" ht="72.75" customHeight="1">
      <c r="A148" s="104">
        <v>597</v>
      </c>
      <c r="B148" s="104" t="str">
        <f t="shared" si="36"/>
        <v>NO</v>
      </c>
      <c r="C148" s="104" t="str">
        <f t="shared" si="37"/>
        <v/>
      </c>
      <c r="D148" s="76" t="str">
        <f t="shared" si="42"/>
        <v>SELEZIONARE PAESE</v>
      </c>
      <c r="E148" s="175">
        <v>46</v>
      </c>
      <c r="F148" s="176" t="s">
        <v>32</v>
      </c>
      <c r="G148" s="103" t="s">
        <v>45</v>
      </c>
      <c r="H148" s="170" t="str">
        <f t="shared" si="33"/>
        <v>SELEZIONARE NOME FIERA</v>
      </c>
      <c r="I148" s="170"/>
      <c r="J148" s="176" t="s">
        <v>35</v>
      </c>
      <c r="K148" s="176" t="s">
        <v>21</v>
      </c>
      <c r="L148" s="177" t="s">
        <v>74</v>
      </c>
      <c r="M148" s="205">
        <v>0</v>
      </c>
      <c r="N148" s="178">
        <v>0</v>
      </c>
      <c r="O148" s="177">
        <v>0</v>
      </c>
      <c r="P148" s="134" t="str">
        <f t="shared" si="43"/>
        <v>SELEZIONE MESE ATTIVITA'</v>
      </c>
      <c r="Q148" s="179"/>
      <c r="R148" s="178"/>
      <c r="S148" s="176" t="s">
        <v>19</v>
      </c>
      <c r="T148" s="180"/>
    </row>
    <row r="149" spans="1:20" ht="72.75" customHeight="1">
      <c r="A149" s="104">
        <v>598</v>
      </c>
      <c r="B149" s="104" t="str">
        <f t="shared" si="36"/>
        <v>NO</v>
      </c>
      <c r="C149" s="104" t="str">
        <f t="shared" si="37"/>
        <v/>
      </c>
      <c r="D149" s="76" t="str">
        <f t="shared" si="42"/>
        <v>SELEZIONARE PAESE</v>
      </c>
      <c r="E149" s="175">
        <v>46</v>
      </c>
      <c r="F149" s="176" t="s">
        <v>32</v>
      </c>
      <c r="G149" s="103" t="s">
        <v>45</v>
      </c>
      <c r="H149" s="170" t="str">
        <f t="shared" si="33"/>
        <v>SELEZIONARE NOME FIERA</v>
      </c>
      <c r="I149" s="170"/>
      <c r="J149" s="176" t="s">
        <v>35</v>
      </c>
      <c r="K149" s="176" t="s">
        <v>21</v>
      </c>
      <c r="L149" s="177" t="s">
        <v>74</v>
      </c>
      <c r="M149" s="205">
        <v>0</v>
      </c>
      <c r="N149" s="178">
        <v>0</v>
      </c>
      <c r="O149" s="177">
        <v>0</v>
      </c>
      <c r="P149" s="134" t="str">
        <f t="shared" si="43"/>
        <v>SELEZIONE MESE ATTIVITA'</v>
      </c>
      <c r="Q149" s="179"/>
      <c r="R149" s="178"/>
      <c r="S149" s="176" t="s">
        <v>19</v>
      </c>
      <c r="T149" s="180"/>
    </row>
    <row r="150" spans="1:20" ht="72.75" customHeight="1">
      <c r="A150" s="104">
        <v>599</v>
      </c>
      <c r="B150" s="104" t="str">
        <f t="shared" si="36"/>
        <v>NO</v>
      </c>
      <c r="C150" s="104" t="str">
        <f t="shared" si="37"/>
        <v/>
      </c>
      <c r="D150" s="76" t="str">
        <f t="shared" si="42"/>
        <v>SELEZIONARE PAESE</v>
      </c>
      <c r="E150" s="109">
        <v>46</v>
      </c>
      <c r="F150" s="110" t="s">
        <v>32</v>
      </c>
      <c r="G150" s="104" t="s">
        <v>45</v>
      </c>
      <c r="H150" s="170" t="str">
        <f t="shared" si="33"/>
        <v>SELEZIONARE NOME FIERA</v>
      </c>
      <c r="I150" s="88"/>
      <c r="J150" s="110" t="s">
        <v>36</v>
      </c>
      <c r="K150" s="110" t="s">
        <v>21</v>
      </c>
      <c r="L150" s="128">
        <f>IF(OR(D150="USA",D150="CANADA",D150="SVIZZERA",D150="CINA",D150="REGNO UNITO"),SUMIFS('MASSIMALI COMPLESSIVI'!C:C,'MASSIMALI COMPLESSIVI'!A:A,'2.FIERE - TRASFERTE - SPED'!J150,'MASSIMALI COMPLESSIVI'!B:B,'2.FIERE - TRASFERTE - SPED'!D150),180)</f>
        <v>180</v>
      </c>
      <c r="M150" s="128">
        <f>L150</f>
        <v>180</v>
      </c>
      <c r="N150" s="77">
        <v>0</v>
      </c>
      <c r="O150" s="128">
        <f>M150*N150</f>
        <v>0</v>
      </c>
      <c r="P150" s="134" t="str">
        <f t="shared" si="43"/>
        <v>SELEZIONE MESE ATTIVITA'</v>
      </c>
      <c r="Q150" s="78"/>
      <c r="R150" s="77"/>
      <c r="S150" s="110" t="s">
        <v>19</v>
      </c>
      <c r="T150" s="79"/>
    </row>
    <row r="151" spans="1:20" ht="72.75" customHeight="1">
      <c r="A151" s="104">
        <v>600</v>
      </c>
      <c r="B151" s="104" t="str">
        <f t="shared" si="36"/>
        <v>NO</v>
      </c>
      <c r="C151" s="104" t="str">
        <f t="shared" si="37"/>
        <v/>
      </c>
      <c r="D151" s="76" t="str">
        <f t="shared" si="42"/>
        <v>SELEZIONARE PAESE</v>
      </c>
      <c r="E151" s="109">
        <v>46</v>
      </c>
      <c r="F151" s="110" t="s">
        <v>32</v>
      </c>
      <c r="G151" s="104" t="s">
        <v>45</v>
      </c>
      <c r="H151" s="170" t="str">
        <f t="shared" si="33"/>
        <v>SELEZIONARE NOME FIERA</v>
      </c>
      <c r="I151" s="88"/>
      <c r="J151" s="110" t="s">
        <v>37</v>
      </c>
      <c r="K151" s="110" t="s">
        <v>21</v>
      </c>
      <c r="L151" s="128">
        <f>IF(OR(D151="USA",D151="CANADA",D151="SVIZZERA",D151="CINA",D151="REGNO UNITO"),SUMIFS('MASSIMALI COMPLESSIVI'!C:C,'MASSIMALI COMPLESSIVI'!A:A,'2.FIERE - TRASFERTE - SPED'!J151,'MASSIMALI COMPLESSIVI'!B:B,'2.FIERE - TRASFERTE - SPED'!D151),60)</f>
        <v>60</v>
      </c>
      <c r="M151" s="128">
        <f>L151</f>
        <v>60</v>
      </c>
      <c r="N151" s="77">
        <v>0</v>
      </c>
      <c r="O151" s="128">
        <f>M151*N151</f>
        <v>0</v>
      </c>
      <c r="P151" s="134" t="str">
        <f t="shared" si="43"/>
        <v>SELEZIONE MESE ATTIVITA'</v>
      </c>
      <c r="Q151" s="78"/>
      <c r="R151" s="77"/>
      <c r="S151" s="110" t="s">
        <v>19</v>
      </c>
      <c r="T151" s="79"/>
    </row>
    <row r="152" spans="1:20" ht="72.75" customHeight="1" thickBot="1">
      <c r="A152" s="104">
        <v>601</v>
      </c>
      <c r="B152" s="104" t="str">
        <f t="shared" si="36"/>
        <v>NO</v>
      </c>
      <c r="C152" s="104" t="str">
        <f t="shared" si="37"/>
        <v/>
      </c>
      <c r="D152" s="80" t="str">
        <f t="shared" si="42"/>
        <v>SELEZIONARE PAESE</v>
      </c>
      <c r="E152" s="111">
        <v>46</v>
      </c>
      <c r="F152" s="112" t="s">
        <v>32</v>
      </c>
      <c r="G152" s="121" t="s">
        <v>45</v>
      </c>
      <c r="H152" s="170" t="str">
        <f t="shared" si="33"/>
        <v>SELEZIONARE NOME FIERA</v>
      </c>
      <c r="I152" s="91"/>
      <c r="J152" s="112" t="s">
        <v>38</v>
      </c>
      <c r="K152" s="112" t="s">
        <v>21</v>
      </c>
      <c r="L152" s="129">
        <f>IF(OR(D152="USA",D152="CANADA",D152="SVIZZERA",D152="CINA",D152="REGNO UNITO"),SUMIFS('MASSIMALI COMPLESSIVI'!C:C,'MASSIMALI COMPLESSIVI'!A:A,'2.FIERE - TRASFERTE - SPED'!J152,'MASSIMALI COMPLESSIVI'!B:B,'2.FIERE - TRASFERTE - SPED'!D152),30)</f>
        <v>30</v>
      </c>
      <c r="M152" s="128">
        <f>L152</f>
        <v>30</v>
      </c>
      <c r="N152" s="81">
        <v>0</v>
      </c>
      <c r="O152" s="129">
        <f>M152*N152</f>
        <v>0</v>
      </c>
      <c r="P152" s="134" t="str">
        <f t="shared" si="43"/>
        <v>SELEZIONE MESE ATTIVITA'</v>
      </c>
      <c r="Q152" s="82"/>
      <c r="R152" s="81"/>
      <c r="S152" s="112" t="s">
        <v>19</v>
      </c>
      <c r="T152" s="83"/>
    </row>
    <row r="153" spans="1:20" ht="72.75" customHeight="1">
      <c r="A153" s="104">
        <v>602</v>
      </c>
      <c r="B153" s="104" t="str">
        <f t="shared" si="36"/>
        <v>NO</v>
      </c>
      <c r="C153" s="104" t="str">
        <f t="shared" si="37"/>
        <v/>
      </c>
      <c r="D153" s="71" t="s">
        <v>18</v>
      </c>
      <c r="E153" s="113">
        <v>47</v>
      </c>
      <c r="F153" s="114" t="s">
        <v>32</v>
      </c>
      <c r="G153" s="114" t="s">
        <v>45</v>
      </c>
      <c r="H153" s="84" t="s">
        <v>46</v>
      </c>
      <c r="I153" s="84"/>
      <c r="J153" s="114" t="s">
        <v>34</v>
      </c>
      <c r="K153" s="114" t="s">
        <v>21</v>
      </c>
      <c r="L153" s="130" t="str">
        <f>IF(OR(D153="USA",D153="CANADA",D153="SVIZZERA",D153="CINA",D153="REGNO UNITO"),SUMIFS('MASSIMALI COMPLESSIVI'!C:C,'MASSIMALI COMPLESSIVI'!A:A,'2.FIERE - TRASFERTE - SPED'!J153,'MASSIMALI COMPLESSIVI'!B:B,'2.FIERE - TRASFERTE - SPED'!D153),"")</f>
        <v/>
      </c>
      <c r="M153" s="85">
        <v>0</v>
      </c>
      <c r="N153" s="84">
        <v>0</v>
      </c>
      <c r="O153" s="130">
        <f>M153*N153</f>
        <v>0</v>
      </c>
      <c r="P153" s="219" t="s">
        <v>23</v>
      </c>
      <c r="Q153" s="86"/>
      <c r="R153" s="84"/>
      <c r="S153" s="114" t="s">
        <v>19</v>
      </c>
      <c r="T153" s="87"/>
    </row>
    <row r="154" spans="1:20" ht="72.75" customHeight="1">
      <c r="A154" s="104">
        <v>603</v>
      </c>
      <c r="B154" s="104" t="str">
        <f t="shared" si="36"/>
        <v>NO</v>
      </c>
      <c r="C154" s="104" t="str">
        <f t="shared" si="37"/>
        <v/>
      </c>
      <c r="D154" s="76" t="str">
        <f>D153</f>
        <v>SELEZIONARE PAESE</v>
      </c>
      <c r="E154" s="167">
        <v>47</v>
      </c>
      <c r="F154" s="168" t="s">
        <v>32</v>
      </c>
      <c r="G154" s="168" t="s">
        <v>45</v>
      </c>
      <c r="H154" s="170" t="str">
        <f t="shared" ref="H154" si="44">H153</f>
        <v>SELEZIONARE NOME FIERA</v>
      </c>
      <c r="I154" s="170"/>
      <c r="J154" s="168" t="s">
        <v>35</v>
      </c>
      <c r="K154" s="168" t="s">
        <v>21</v>
      </c>
      <c r="L154" s="169" t="s">
        <v>74</v>
      </c>
      <c r="M154" s="165">
        <v>0</v>
      </c>
      <c r="N154" s="170">
        <v>0</v>
      </c>
      <c r="O154" s="169">
        <v>0</v>
      </c>
      <c r="P154" s="134" t="str">
        <f>P153</f>
        <v>SELEZIONE MESE ATTIVITA'</v>
      </c>
      <c r="Q154" s="171"/>
      <c r="R154" s="170"/>
      <c r="S154" s="168" t="s">
        <v>19</v>
      </c>
      <c r="T154" s="172"/>
    </row>
    <row r="155" spans="1:20" ht="72.75" customHeight="1">
      <c r="A155" s="104">
        <v>604</v>
      </c>
      <c r="B155" s="104" t="str">
        <f t="shared" si="36"/>
        <v>NO</v>
      </c>
      <c r="C155" s="104" t="str">
        <f t="shared" si="37"/>
        <v/>
      </c>
      <c r="D155" s="76" t="str">
        <f t="shared" ref="D155:D159" si="45">D154</f>
        <v>SELEZIONARE PAESE</v>
      </c>
      <c r="E155" s="167">
        <v>47</v>
      </c>
      <c r="F155" s="168" t="s">
        <v>32</v>
      </c>
      <c r="G155" s="168" t="s">
        <v>45</v>
      </c>
      <c r="H155" s="170" t="str">
        <f t="shared" si="33"/>
        <v>SELEZIONARE NOME FIERA</v>
      </c>
      <c r="I155" s="170"/>
      <c r="J155" s="168" t="s">
        <v>35</v>
      </c>
      <c r="K155" s="168" t="s">
        <v>21</v>
      </c>
      <c r="L155" s="169" t="s">
        <v>74</v>
      </c>
      <c r="M155" s="165">
        <v>0</v>
      </c>
      <c r="N155" s="170">
        <v>0</v>
      </c>
      <c r="O155" s="169">
        <v>0</v>
      </c>
      <c r="P155" s="134" t="str">
        <f t="shared" ref="P155:P161" si="46">P154</f>
        <v>SELEZIONE MESE ATTIVITA'</v>
      </c>
      <c r="Q155" s="171"/>
      <c r="R155" s="170"/>
      <c r="S155" s="168" t="s">
        <v>19</v>
      </c>
      <c r="T155" s="172"/>
    </row>
    <row r="156" spans="1:20" ht="72.75" customHeight="1">
      <c r="A156" s="104">
        <v>605</v>
      </c>
      <c r="B156" s="104" t="str">
        <f t="shared" si="36"/>
        <v>NO</v>
      </c>
      <c r="C156" s="104" t="str">
        <f t="shared" si="37"/>
        <v/>
      </c>
      <c r="D156" s="76" t="str">
        <f t="shared" si="45"/>
        <v>SELEZIONARE PAESE</v>
      </c>
      <c r="E156" s="167">
        <v>47</v>
      </c>
      <c r="F156" s="168" t="s">
        <v>32</v>
      </c>
      <c r="G156" s="168" t="s">
        <v>45</v>
      </c>
      <c r="H156" s="170" t="str">
        <f t="shared" si="33"/>
        <v>SELEZIONARE NOME FIERA</v>
      </c>
      <c r="I156" s="170"/>
      <c r="J156" s="168" t="s">
        <v>35</v>
      </c>
      <c r="K156" s="168" t="s">
        <v>21</v>
      </c>
      <c r="L156" s="169" t="s">
        <v>74</v>
      </c>
      <c r="M156" s="165">
        <v>0</v>
      </c>
      <c r="N156" s="170">
        <v>0</v>
      </c>
      <c r="O156" s="169">
        <v>0</v>
      </c>
      <c r="P156" s="134" t="str">
        <f t="shared" si="46"/>
        <v>SELEZIONE MESE ATTIVITA'</v>
      </c>
      <c r="Q156" s="171"/>
      <c r="R156" s="170"/>
      <c r="S156" s="168" t="s">
        <v>19</v>
      </c>
      <c r="T156" s="172"/>
    </row>
    <row r="157" spans="1:20" ht="72.75" customHeight="1">
      <c r="A157" s="104">
        <v>606</v>
      </c>
      <c r="B157" s="104" t="str">
        <f t="shared" si="36"/>
        <v>NO</v>
      </c>
      <c r="C157" s="104" t="str">
        <f t="shared" si="37"/>
        <v/>
      </c>
      <c r="D157" s="76" t="str">
        <f t="shared" si="45"/>
        <v>SELEZIONARE PAESE</v>
      </c>
      <c r="E157" s="167">
        <v>47</v>
      </c>
      <c r="F157" s="168" t="s">
        <v>32</v>
      </c>
      <c r="G157" s="168" t="s">
        <v>45</v>
      </c>
      <c r="H157" s="170" t="str">
        <f t="shared" si="33"/>
        <v>SELEZIONARE NOME FIERA</v>
      </c>
      <c r="I157" s="170"/>
      <c r="J157" s="168" t="s">
        <v>35</v>
      </c>
      <c r="K157" s="168" t="s">
        <v>21</v>
      </c>
      <c r="L157" s="169" t="s">
        <v>74</v>
      </c>
      <c r="M157" s="165">
        <v>0</v>
      </c>
      <c r="N157" s="170">
        <v>0</v>
      </c>
      <c r="O157" s="169">
        <v>0</v>
      </c>
      <c r="P157" s="134" t="str">
        <f t="shared" si="46"/>
        <v>SELEZIONE MESE ATTIVITA'</v>
      </c>
      <c r="Q157" s="171"/>
      <c r="R157" s="170"/>
      <c r="S157" s="168" t="s">
        <v>19</v>
      </c>
      <c r="T157" s="172"/>
    </row>
    <row r="158" spans="1:20" ht="72.75" customHeight="1">
      <c r="A158" s="104">
        <v>607</v>
      </c>
      <c r="B158" s="104" t="str">
        <f t="shared" si="36"/>
        <v>NO</v>
      </c>
      <c r="C158" s="104" t="str">
        <f t="shared" si="37"/>
        <v/>
      </c>
      <c r="D158" s="76" t="str">
        <f t="shared" si="45"/>
        <v>SELEZIONARE PAESE</v>
      </c>
      <c r="E158" s="167">
        <v>47</v>
      </c>
      <c r="F158" s="168" t="s">
        <v>32</v>
      </c>
      <c r="G158" s="168" t="s">
        <v>45</v>
      </c>
      <c r="H158" s="170" t="str">
        <f t="shared" si="33"/>
        <v>SELEZIONARE NOME FIERA</v>
      </c>
      <c r="I158" s="170"/>
      <c r="J158" s="168" t="s">
        <v>35</v>
      </c>
      <c r="K158" s="168" t="s">
        <v>21</v>
      </c>
      <c r="L158" s="169" t="s">
        <v>74</v>
      </c>
      <c r="M158" s="165">
        <v>0</v>
      </c>
      <c r="N158" s="170">
        <v>0</v>
      </c>
      <c r="O158" s="169">
        <v>0</v>
      </c>
      <c r="P158" s="134" t="str">
        <f t="shared" si="46"/>
        <v>SELEZIONE MESE ATTIVITA'</v>
      </c>
      <c r="Q158" s="171"/>
      <c r="R158" s="170"/>
      <c r="S158" s="168" t="s">
        <v>19</v>
      </c>
      <c r="T158" s="172"/>
    </row>
    <row r="159" spans="1:20" ht="72.75" customHeight="1">
      <c r="A159" s="104">
        <v>608</v>
      </c>
      <c r="B159" s="104" t="str">
        <f t="shared" si="36"/>
        <v>NO</v>
      </c>
      <c r="C159" s="104" t="str">
        <f t="shared" si="37"/>
        <v/>
      </c>
      <c r="D159" s="76" t="str">
        <f t="shared" si="45"/>
        <v>SELEZIONARE PAESE</v>
      </c>
      <c r="E159" s="115">
        <v>47</v>
      </c>
      <c r="F159" s="116" t="s">
        <v>32</v>
      </c>
      <c r="G159" s="116" t="s">
        <v>45</v>
      </c>
      <c r="H159" s="170" t="str">
        <f t="shared" si="33"/>
        <v>SELEZIONARE NOME FIERA</v>
      </c>
      <c r="I159" s="88"/>
      <c r="J159" s="116" t="s">
        <v>36</v>
      </c>
      <c r="K159" s="116" t="s">
        <v>21</v>
      </c>
      <c r="L159" s="126">
        <f>IF(OR(D159="USA",D159="CANADA",D159="SVIZZERA",D159="CINA",D159="REGNO UNITO"),SUMIFS('MASSIMALI COMPLESSIVI'!C:C,'MASSIMALI COMPLESSIVI'!A:A,'2.FIERE - TRASFERTE - SPED'!J159,'MASSIMALI COMPLESSIVI'!B:B,'2.FIERE - TRASFERTE - SPED'!D159),180)</f>
        <v>180</v>
      </c>
      <c r="M159" s="126">
        <f>L159</f>
        <v>180</v>
      </c>
      <c r="N159" s="88">
        <v>0</v>
      </c>
      <c r="O159" s="126">
        <f>M159*N159</f>
        <v>0</v>
      </c>
      <c r="P159" s="134" t="str">
        <f t="shared" si="46"/>
        <v>SELEZIONE MESE ATTIVITA'</v>
      </c>
      <c r="Q159" s="89"/>
      <c r="R159" s="88"/>
      <c r="S159" s="116" t="s">
        <v>19</v>
      </c>
      <c r="T159" s="90"/>
    </row>
    <row r="160" spans="1:20" ht="72.75" customHeight="1">
      <c r="A160" s="104">
        <v>609</v>
      </c>
      <c r="B160" s="104" t="str">
        <f t="shared" si="36"/>
        <v>NO</v>
      </c>
      <c r="C160" s="104" t="str">
        <f t="shared" si="37"/>
        <v/>
      </c>
      <c r="D160" s="76" t="str">
        <f t="shared" si="42"/>
        <v>SELEZIONARE PAESE</v>
      </c>
      <c r="E160" s="115">
        <v>47</v>
      </c>
      <c r="F160" s="116" t="s">
        <v>32</v>
      </c>
      <c r="G160" s="116" t="s">
        <v>45</v>
      </c>
      <c r="H160" s="170" t="str">
        <f t="shared" si="33"/>
        <v>SELEZIONARE NOME FIERA</v>
      </c>
      <c r="I160" s="88"/>
      <c r="J160" s="116" t="s">
        <v>37</v>
      </c>
      <c r="K160" s="116" t="s">
        <v>21</v>
      </c>
      <c r="L160" s="126">
        <f>IF(OR(D160="USA",D160="CANADA",D160="SVIZZERA",D160="CINA",D160="REGNO UNITO"),SUMIFS('MASSIMALI COMPLESSIVI'!C:C,'MASSIMALI COMPLESSIVI'!A:A,'2.FIERE - TRASFERTE - SPED'!J160,'MASSIMALI COMPLESSIVI'!B:B,'2.FIERE - TRASFERTE - SPED'!D160),60)</f>
        <v>60</v>
      </c>
      <c r="M160" s="126">
        <f>L160</f>
        <v>60</v>
      </c>
      <c r="N160" s="88">
        <v>0</v>
      </c>
      <c r="O160" s="126">
        <f>M160*N160</f>
        <v>0</v>
      </c>
      <c r="P160" s="134" t="str">
        <f t="shared" si="46"/>
        <v>SELEZIONE MESE ATTIVITA'</v>
      </c>
      <c r="Q160" s="89"/>
      <c r="R160" s="88"/>
      <c r="S160" s="116" t="s">
        <v>19</v>
      </c>
      <c r="T160" s="90"/>
    </row>
    <row r="161" spans="1:20" ht="72.75" customHeight="1" thickBot="1">
      <c r="A161" s="104">
        <v>610</v>
      </c>
      <c r="B161" s="104" t="str">
        <f t="shared" si="36"/>
        <v>NO</v>
      </c>
      <c r="C161" s="104" t="str">
        <f t="shared" si="37"/>
        <v/>
      </c>
      <c r="D161" s="80" t="str">
        <f t="shared" si="42"/>
        <v>SELEZIONARE PAESE</v>
      </c>
      <c r="E161" s="117">
        <v>47</v>
      </c>
      <c r="F161" s="118" t="s">
        <v>32</v>
      </c>
      <c r="G161" s="118" t="s">
        <v>45</v>
      </c>
      <c r="H161" s="170" t="str">
        <f t="shared" si="33"/>
        <v>SELEZIONARE NOME FIERA</v>
      </c>
      <c r="I161" s="91"/>
      <c r="J161" s="118" t="s">
        <v>38</v>
      </c>
      <c r="K161" s="118" t="s">
        <v>21</v>
      </c>
      <c r="L161" s="131">
        <f>IF(OR(D161="USA",D161="CANADA",D161="SVIZZERA",D161="CINA",D161="REGNO UNITO"),SUMIFS('MASSIMALI COMPLESSIVI'!C:C,'MASSIMALI COMPLESSIVI'!A:A,'2.FIERE - TRASFERTE - SPED'!J161,'MASSIMALI COMPLESSIVI'!B:B,'2.FIERE - TRASFERTE - SPED'!D161),30)</f>
        <v>30</v>
      </c>
      <c r="M161" s="126">
        <f>L161</f>
        <v>30</v>
      </c>
      <c r="N161" s="91">
        <v>0</v>
      </c>
      <c r="O161" s="131">
        <f>M161*N161</f>
        <v>0</v>
      </c>
      <c r="P161" s="246" t="str">
        <f t="shared" si="46"/>
        <v>SELEZIONE MESE ATTIVITA'</v>
      </c>
      <c r="Q161" s="92"/>
      <c r="R161" s="91"/>
      <c r="S161" s="118" t="s">
        <v>19</v>
      </c>
      <c r="T161" s="93"/>
    </row>
    <row r="162" spans="1:20" ht="72.75" customHeight="1">
      <c r="A162" s="104">
        <v>611</v>
      </c>
      <c r="B162" s="104" t="str">
        <f t="shared" si="36"/>
        <v>NO</v>
      </c>
      <c r="C162" s="104" t="str">
        <f t="shared" si="37"/>
        <v/>
      </c>
      <c r="D162" s="71" t="s">
        <v>18</v>
      </c>
      <c r="E162" s="107">
        <v>48</v>
      </c>
      <c r="F162" s="108" t="s">
        <v>32</v>
      </c>
      <c r="G162" s="120" t="s">
        <v>45</v>
      </c>
      <c r="H162" s="84" t="s">
        <v>46</v>
      </c>
      <c r="I162" s="84"/>
      <c r="J162" s="108" t="s">
        <v>34</v>
      </c>
      <c r="K162" s="108" t="s">
        <v>21</v>
      </c>
      <c r="L162" s="127" t="str">
        <f>IF(OR(D162="USA",D162="CANADA",D162="SVIZZERA",D162="CINA",D162="REGNO UNITO"),SUMIFS('MASSIMALI COMPLESSIVI'!C:C,'MASSIMALI COMPLESSIVI'!A:A,'2.FIERE - TRASFERTE - SPED'!J162,'MASSIMALI COMPLESSIVI'!B:B,'2.FIERE - TRASFERTE - SPED'!D162),"")</f>
        <v/>
      </c>
      <c r="M162" s="73">
        <v>0</v>
      </c>
      <c r="N162" s="72">
        <v>0</v>
      </c>
      <c r="O162" s="127">
        <f>M162*N162</f>
        <v>0</v>
      </c>
      <c r="P162" s="219" t="s">
        <v>23</v>
      </c>
      <c r="Q162" s="74"/>
      <c r="R162" s="72"/>
      <c r="S162" s="108" t="s">
        <v>19</v>
      </c>
      <c r="T162" s="75"/>
    </row>
    <row r="163" spans="1:20" ht="72.75" customHeight="1">
      <c r="A163" s="104">
        <v>612</v>
      </c>
      <c r="B163" s="104" t="str">
        <f t="shared" si="36"/>
        <v>NO</v>
      </c>
      <c r="C163" s="104" t="str">
        <f t="shared" si="37"/>
        <v/>
      </c>
      <c r="D163" s="76" t="str">
        <f>D162</f>
        <v>SELEZIONARE PAESE</v>
      </c>
      <c r="E163" s="175">
        <v>48</v>
      </c>
      <c r="F163" s="176" t="s">
        <v>32</v>
      </c>
      <c r="G163" s="103" t="s">
        <v>45</v>
      </c>
      <c r="H163" s="170" t="str">
        <f t="shared" ref="H163" si="47">H162</f>
        <v>SELEZIONARE NOME FIERA</v>
      </c>
      <c r="I163" s="170"/>
      <c r="J163" s="176" t="s">
        <v>35</v>
      </c>
      <c r="K163" s="176" t="s">
        <v>21</v>
      </c>
      <c r="L163" s="177" t="s">
        <v>74</v>
      </c>
      <c r="M163" s="205">
        <v>0</v>
      </c>
      <c r="N163" s="178">
        <v>0</v>
      </c>
      <c r="O163" s="177">
        <v>0</v>
      </c>
      <c r="P163" s="134" t="str">
        <f>P162</f>
        <v>SELEZIONE MESE ATTIVITA'</v>
      </c>
      <c r="Q163" s="179"/>
      <c r="R163" s="178"/>
      <c r="S163" s="176" t="s">
        <v>19</v>
      </c>
      <c r="T163" s="180"/>
    </row>
    <row r="164" spans="1:20" ht="72.75" customHeight="1">
      <c r="A164" s="104">
        <v>613</v>
      </c>
      <c r="B164" s="104" t="str">
        <f t="shared" si="36"/>
        <v>NO</v>
      </c>
      <c r="C164" s="104" t="str">
        <f t="shared" si="37"/>
        <v/>
      </c>
      <c r="D164" s="76" t="str">
        <f t="shared" ref="D164:D179" si="48">D163</f>
        <v>SELEZIONARE PAESE</v>
      </c>
      <c r="E164" s="175">
        <v>48</v>
      </c>
      <c r="F164" s="176" t="s">
        <v>32</v>
      </c>
      <c r="G164" s="103" t="s">
        <v>45</v>
      </c>
      <c r="H164" s="170" t="str">
        <f t="shared" si="33"/>
        <v>SELEZIONARE NOME FIERA</v>
      </c>
      <c r="I164" s="170"/>
      <c r="J164" s="176" t="s">
        <v>35</v>
      </c>
      <c r="K164" s="176" t="s">
        <v>21</v>
      </c>
      <c r="L164" s="177" t="s">
        <v>74</v>
      </c>
      <c r="M164" s="205">
        <v>0</v>
      </c>
      <c r="N164" s="178">
        <v>0</v>
      </c>
      <c r="O164" s="177">
        <v>0</v>
      </c>
      <c r="P164" s="134" t="str">
        <f t="shared" ref="P164:P170" si="49">P163</f>
        <v>SELEZIONE MESE ATTIVITA'</v>
      </c>
      <c r="Q164" s="179"/>
      <c r="R164" s="178"/>
      <c r="S164" s="176" t="s">
        <v>19</v>
      </c>
      <c r="T164" s="180"/>
    </row>
    <row r="165" spans="1:20" ht="72.75" customHeight="1">
      <c r="A165" s="104">
        <v>614</v>
      </c>
      <c r="B165" s="104" t="str">
        <f t="shared" si="36"/>
        <v>NO</v>
      </c>
      <c r="C165" s="104" t="str">
        <f t="shared" si="37"/>
        <v/>
      </c>
      <c r="D165" s="76" t="str">
        <f t="shared" si="48"/>
        <v>SELEZIONARE PAESE</v>
      </c>
      <c r="E165" s="175">
        <v>48</v>
      </c>
      <c r="F165" s="176" t="s">
        <v>32</v>
      </c>
      <c r="G165" s="103" t="s">
        <v>45</v>
      </c>
      <c r="H165" s="170" t="str">
        <f t="shared" si="33"/>
        <v>SELEZIONARE NOME FIERA</v>
      </c>
      <c r="I165" s="170"/>
      <c r="J165" s="176" t="s">
        <v>35</v>
      </c>
      <c r="K165" s="176" t="s">
        <v>21</v>
      </c>
      <c r="L165" s="177" t="s">
        <v>74</v>
      </c>
      <c r="M165" s="205">
        <v>0</v>
      </c>
      <c r="N165" s="178">
        <v>0</v>
      </c>
      <c r="O165" s="177">
        <v>0</v>
      </c>
      <c r="P165" s="134" t="str">
        <f t="shared" si="49"/>
        <v>SELEZIONE MESE ATTIVITA'</v>
      </c>
      <c r="Q165" s="179"/>
      <c r="R165" s="178"/>
      <c r="S165" s="176" t="s">
        <v>19</v>
      </c>
      <c r="T165" s="180"/>
    </row>
    <row r="166" spans="1:20" ht="72.75" customHeight="1">
      <c r="A166" s="104">
        <v>615</v>
      </c>
      <c r="B166" s="104" t="str">
        <f t="shared" si="36"/>
        <v>NO</v>
      </c>
      <c r="C166" s="104" t="str">
        <f t="shared" si="37"/>
        <v/>
      </c>
      <c r="D166" s="76" t="str">
        <f t="shared" si="48"/>
        <v>SELEZIONARE PAESE</v>
      </c>
      <c r="E166" s="175">
        <v>48</v>
      </c>
      <c r="F166" s="176" t="s">
        <v>32</v>
      </c>
      <c r="G166" s="103" t="s">
        <v>45</v>
      </c>
      <c r="H166" s="170" t="str">
        <f t="shared" si="33"/>
        <v>SELEZIONARE NOME FIERA</v>
      </c>
      <c r="I166" s="170"/>
      <c r="J166" s="176" t="s">
        <v>35</v>
      </c>
      <c r="K166" s="176" t="s">
        <v>21</v>
      </c>
      <c r="L166" s="177" t="s">
        <v>74</v>
      </c>
      <c r="M166" s="205">
        <v>0</v>
      </c>
      <c r="N166" s="178">
        <v>0</v>
      </c>
      <c r="O166" s="177">
        <v>0</v>
      </c>
      <c r="P166" s="134" t="str">
        <f t="shared" si="49"/>
        <v>SELEZIONE MESE ATTIVITA'</v>
      </c>
      <c r="Q166" s="179"/>
      <c r="R166" s="178"/>
      <c r="S166" s="176" t="s">
        <v>19</v>
      </c>
      <c r="T166" s="180"/>
    </row>
    <row r="167" spans="1:20" ht="72.75" customHeight="1">
      <c r="A167" s="104">
        <v>616</v>
      </c>
      <c r="B167" s="104" t="str">
        <f t="shared" si="36"/>
        <v>NO</v>
      </c>
      <c r="C167" s="104" t="str">
        <f t="shared" si="37"/>
        <v/>
      </c>
      <c r="D167" s="76" t="str">
        <f t="shared" si="48"/>
        <v>SELEZIONARE PAESE</v>
      </c>
      <c r="E167" s="175">
        <v>48</v>
      </c>
      <c r="F167" s="176" t="s">
        <v>32</v>
      </c>
      <c r="G167" s="103" t="s">
        <v>45</v>
      </c>
      <c r="H167" s="170" t="str">
        <f t="shared" si="33"/>
        <v>SELEZIONARE NOME FIERA</v>
      </c>
      <c r="I167" s="170"/>
      <c r="J167" s="176" t="s">
        <v>35</v>
      </c>
      <c r="K167" s="176" t="s">
        <v>21</v>
      </c>
      <c r="L167" s="177" t="s">
        <v>74</v>
      </c>
      <c r="M167" s="205">
        <v>0</v>
      </c>
      <c r="N167" s="178">
        <v>0</v>
      </c>
      <c r="O167" s="177">
        <v>0</v>
      </c>
      <c r="P167" s="134" t="str">
        <f t="shared" si="49"/>
        <v>SELEZIONE MESE ATTIVITA'</v>
      </c>
      <c r="Q167" s="179"/>
      <c r="R167" s="178"/>
      <c r="S167" s="176" t="s">
        <v>19</v>
      </c>
      <c r="T167" s="180"/>
    </row>
    <row r="168" spans="1:20" ht="72.75" customHeight="1">
      <c r="A168" s="104">
        <v>617</v>
      </c>
      <c r="B168" s="104" t="str">
        <f t="shared" si="36"/>
        <v>NO</v>
      </c>
      <c r="C168" s="104" t="str">
        <f t="shared" si="37"/>
        <v/>
      </c>
      <c r="D168" s="76" t="str">
        <f t="shared" si="48"/>
        <v>SELEZIONARE PAESE</v>
      </c>
      <c r="E168" s="109">
        <v>48</v>
      </c>
      <c r="F168" s="110" t="s">
        <v>32</v>
      </c>
      <c r="G168" s="104" t="s">
        <v>45</v>
      </c>
      <c r="H168" s="170" t="str">
        <f t="shared" si="33"/>
        <v>SELEZIONARE NOME FIERA</v>
      </c>
      <c r="I168" s="88"/>
      <c r="J168" s="110" t="s">
        <v>36</v>
      </c>
      <c r="K168" s="110" t="s">
        <v>21</v>
      </c>
      <c r="L168" s="128">
        <f>IF(OR(D168="USA",D168="CANADA",D168="SVIZZERA",D168="CINA",D168="REGNO UNITO"),SUMIFS('MASSIMALI COMPLESSIVI'!C:C,'MASSIMALI COMPLESSIVI'!A:A,'2.FIERE - TRASFERTE - SPED'!J168,'MASSIMALI COMPLESSIVI'!B:B,'2.FIERE - TRASFERTE - SPED'!D168),180)</f>
        <v>180</v>
      </c>
      <c r="M168" s="128">
        <f>L168</f>
        <v>180</v>
      </c>
      <c r="N168" s="77">
        <v>0</v>
      </c>
      <c r="O168" s="128">
        <f>M168*N168</f>
        <v>0</v>
      </c>
      <c r="P168" s="134" t="str">
        <f t="shared" si="49"/>
        <v>SELEZIONE MESE ATTIVITA'</v>
      </c>
      <c r="Q168" s="78"/>
      <c r="R168" s="77"/>
      <c r="S168" s="110" t="s">
        <v>19</v>
      </c>
      <c r="T168" s="79"/>
    </row>
    <row r="169" spans="1:20" ht="72.75" customHeight="1">
      <c r="A169" s="104">
        <v>618</v>
      </c>
      <c r="B169" s="104" t="str">
        <f t="shared" si="36"/>
        <v>NO</v>
      </c>
      <c r="C169" s="104" t="str">
        <f t="shared" si="37"/>
        <v/>
      </c>
      <c r="D169" s="76" t="str">
        <f t="shared" si="48"/>
        <v>SELEZIONARE PAESE</v>
      </c>
      <c r="E169" s="109">
        <v>48</v>
      </c>
      <c r="F169" s="110" t="s">
        <v>32</v>
      </c>
      <c r="G169" s="104" t="s">
        <v>45</v>
      </c>
      <c r="H169" s="170" t="str">
        <f t="shared" si="33"/>
        <v>SELEZIONARE NOME FIERA</v>
      </c>
      <c r="I169" s="88"/>
      <c r="J169" s="110" t="s">
        <v>37</v>
      </c>
      <c r="K169" s="110" t="s">
        <v>21</v>
      </c>
      <c r="L169" s="128">
        <f>IF(OR(D169="USA",D169="CANADA",D169="SVIZZERA",D169="CINA",D169="REGNO UNITO"),SUMIFS('MASSIMALI COMPLESSIVI'!C:C,'MASSIMALI COMPLESSIVI'!A:A,'2.FIERE - TRASFERTE - SPED'!J169,'MASSIMALI COMPLESSIVI'!B:B,'2.FIERE - TRASFERTE - SPED'!D169),60)</f>
        <v>60</v>
      </c>
      <c r="M169" s="128">
        <f>L169</f>
        <v>60</v>
      </c>
      <c r="N169" s="77">
        <v>0</v>
      </c>
      <c r="O169" s="128">
        <f>M169*N169</f>
        <v>0</v>
      </c>
      <c r="P169" s="134" t="str">
        <f t="shared" si="49"/>
        <v>SELEZIONE MESE ATTIVITA'</v>
      </c>
      <c r="Q169" s="78"/>
      <c r="R169" s="77"/>
      <c r="S169" s="110" t="s">
        <v>19</v>
      </c>
      <c r="T169" s="79"/>
    </row>
    <row r="170" spans="1:20" ht="72.75" customHeight="1" thickBot="1">
      <c r="A170" s="104">
        <v>619</v>
      </c>
      <c r="B170" s="104" t="str">
        <f t="shared" si="36"/>
        <v>NO</v>
      </c>
      <c r="C170" s="104" t="str">
        <f t="shared" si="37"/>
        <v/>
      </c>
      <c r="D170" s="80" t="str">
        <f t="shared" si="48"/>
        <v>SELEZIONARE PAESE</v>
      </c>
      <c r="E170" s="111">
        <v>48</v>
      </c>
      <c r="F170" s="112" t="s">
        <v>32</v>
      </c>
      <c r="G170" s="121" t="s">
        <v>45</v>
      </c>
      <c r="H170" s="170" t="str">
        <f t="shared" si="33"/>
        <v>SELEZIONARE NOME FIERA</v>
      </c>
      <c r="I170" s="91"/>
      <c r="J170" s="112" t="s">
        <v>38</v>
      </c>
      <c r="K170" s="112" t="s">
        <v>21</v>
      </c>
      <c r="L170" s="129">
        <f>IF(OR(D170="USA",D170="CANADA",D170="SVIZZERA",D170="CINA",D170="REGNO UNITO"),SUMIFS('MASSIMALI COMPLESSIVI'!C:C,'MASSIMALI COMPLESSIVI'!A:A,'2.FIERE - TRASFERTE - SPED'!J170,'MASSIMALI COMPLESSIVI'!B:B,'2.FIERE - TRASFERTE - SPED'!D170),30)</f>
        <v>30</v>
      </c>
      <c r="M170" s="128">
        <f>L170</f>
        <v>30</v>
      </c>
      <c r="N170" s="81">
        <v>0</v>
      </c>
      <c r="O170" s="129">
        <f>M170*N170</f>
        <v>0</v>
      </c>
      <c r="P170" s="134" t="str">
        <f t="shared" si="49"/>
        <v>SELEZIONE MESE ATTIVITA'</v>
      </c>
      <c r="Q170" s="82"/>
      <c r="R170" s="81"/>
      <c r="S170" s="112" t="s">
        <v>19</v>
      </c>
      <c r="T170" s="83"/>
    </row>
    <row r="171" spans="1:20" ht="72.75" customHeight="1">
      <c r="A171" s="104">
        <v>620</v>
      </c>
      <c r="B171" s="104" t="str">
        <f t="shared" si="36"/>
        <v>NO</v>
      </c>
      <c r="C171" s="104" t="str">
        <f t="shared" si="37"/>
        <v/>
      </c>
      <c r="D171" s="71" t="s">
        <v>18</v>
      </c>
      <c r="E171" s="113">
        <v>49</v>
      </c>
      <c r="F171" s="114" t="s">
        <v>32</v>
      </c>
      <c r="G171" s="114" t="s">
        <v>45</v>
      </c>
      <c r="H171" s="84" t="s">
        <v>46</v>
      </c>
      <c r="I171" s="84"/>
      <c r="J171" s="114" t="s">
        <v>34</v>
      </c>
      <c r="K171" s="114" t="s">
        <v>21</v>
      </c>
      <c r="L171" s="130" t="str">
        <f>IF(OR(D171="USA",D171="CANADA",D171="SVIZZERA",D171="CINA",D171="REGNO UNITO"),SUMIFS('MASSIMALI COMPLESSIVI'!C:C,'MASSIMALI COMPLESSIVI'!A:A,'2.FIERE - TRASFERTE - SPED'!J171,'MASSIMALI COMPLESSIVI'!B:B,'2.FIERE - TRASFERTE - SPED'!D171),"")</f>
        <v/>
      </c>
      <c r="M171" s="85">
        <v>0</v>
      </c>
      <c r="N171" s="84">
        <v>0</v>
      </c>
      <c r="O171" s="130">
        <f>M171*N171</f>
        <v>0</v>
      </c>
      <c r="P171" s="219" t="s">
        <v>23</v>
      </c>
      <c r="Q171" s="86"/>
      <c r="R171" s="84"/>
      <c r="S171" s="114" t="s">
        <v>19</v>
      </c>
      <c r="T171" s="87"/>
    </row>
    <row r="172" spans="1:20" ht="72.75" customHeight="1">
      <c r="A172" s="104">
        <v>621</v>
      </c>
      <c r="B172" s="104" t="str">
        <f t="shared" si="36"/>
        <v>NO</v>
      </c>
      <c r="C172" s="104" t="str">
        <f t="shared" si="37"/>
        <v/>
      </c>
      <c r="D172" s="76" t="str">
        <f>D171</f>
        <v>SELEZIONARE PAESE</v>
      </c>
      <c r="E172" s="167">
        <v>49</v>
      </c>
      <c r="F172" s="168" t="s">
        <v>32</v>
      </c>
      <c r="G172" s="168" t="s">
        <v>45</v>
      </c>
      <c r="H172" s="170" t="str">
        <f t="shared" ref="H172" si="50">H171</f>
        <v>SELEZIONARE NOME FIERA</v>
      </c>
      <c r="I172" s="170"/>
      <c r="J172" s="168" t="s">
        <v>35</v>
      </c>
      <c r="K172" s="168" t="s">
        <v>21</v>
      </c>
      <c r="L172" s="169" t="s">
        <v>74</v>
      </c>
      <c r="M172" s="165">
        <v>0</v>
      </c>
      <c r="N172" s="170">
        <v>0</v>
      </c>
      <c r="O172" s="169">
        <v>0</v>
      </c>
      <c r="P172" s="134" t="str">
        <f>P171</f>
        <v>SELEZIONE MESE ATTIVITA'</v>
      </c>
      <c r="Q172" s="171"/>
      <c r="R172" s="170"/>
      <c r="S172" s="168" t="s">
        <v>19</v>
      </c>
      <c r="T172" s="172"/>
    </row>
    <row r="173" spans="1:20" ht="72.75" customHeight="1">
      <c r="A173" s="104">
        <v>622</v>
      </c>
      <c r="B173" s="104" t="str">
        <f t="shared" si="36"/>
        <v>NO</v>
      </c>
      <c r="C173" s="104" t="str">
        <f t="shared" si="37"/>
        <v/>
      </c>
      <c r="D173" s="76" t="str">
        <f t="shared" ref="D173:D177" si="51">D172</f>
        <v>SELEZIONARE PAESE</v>
      </c>
      <c r="E173" s="167">
        <v>49</v>
      </c>
      <c r="F173" s="168" t="s">
        <v>32</v>
      </c>
      <c r="G173" s="168" t="s">
        <v>45</v>
      </c>
      <c r="H173" s="170" t="str">
        <f t="shared" si="33"/>
        <v>SELEZIONARE NOME FIERA</v>
      </c>
      <c r="I173" s="170"/>
      <c r="J173" s="168" t="s">
        <v>35</v>
      </c>
      <c r="K173" s="168" t="s">
        <v>21</v>
      </c>
      <c r="L173" s="169" t="s">
        <v>74</v>
      </c>
      <c r="M173" s="165">
        <v>0</v>
      </c>
      <c r="N173" s="170">
        <v>0</v>
      </c>
      <c r="O173" s="169">
        <v>0</v>
      </c>
      <c r="P173" s="134" t="str">
        <f t="shared" ref="P173:P179" si="52">P172</f>
        <v>SELEZIONE MESE ATTIVITA'</v>
      </c>
      <c r="Q173" s="171"/>
      <c r="R173" s="170"/>
      <c r="S173" s="168" t="s">
        <v>19</v>
      </c>
      <c r="T173" s="172"/>
    </row>
    <row r="174" spans="1:20" ht="72.75" customHeight="1">
      <c r="A174" s="104">
        <v>623</v>
      </c>
      <c r="B174" s="104" t="str">
        <f t="shared" si="36"/>
        <v>NO</v>
      </c>
      <c r="C174" s="104" t="str">
        <f t="shared" si="37"/>
        <v/>
      </c>
      <c r="D174" s="76" t="str">
        <f t="shared" si="51"/>
        <v>SELEZIONARE PAESE</v>
      </c>
      <c r="E174" s="167">
        <v>49</v>
      </c>
      <c r="F174" s="168" t="s">
        <v>32</v>
      </c>
      <c r="G174" s="168" t="s">
        <v>45</v>
      </c>
      <c r="H174" s="170" t="str">
        <f t="shared" si="33"/>
        <v>SELEZIONARE NOME FIERA</v>
      </c>
      <c r="I174" s="170"/>
      <c r="J174" s="168" t="s">
        <v>35</v>
      </c>
      <c r="K174" s="168" t="s">
        <v>21</v>
      </c>
      <c r="L174" s="169" t="s">
        <v>74</v>
      </c>
      <c r="M174" s="165">
        <v>0</v>
      </c>
      <c r="N174" s="170">
        <v>0</v>
      </c>
      <c r="O174" s="169">
        <v>0</v>
      </c>
      <c r="P174" s="134" t="str">
        <f t="shared" si="52"/>
        <v>SELEZIONE MESE ATTIVITA'</v>
      </c>
      <c r="Q174" s="171"/>
      <c r="R174" s="170"/>
      <c r="S174" s="168" t="s">
        <v>19</v>
      </c>
      <c r="T174" s="172"/>
    </row>
    <row r="175" spans="1:20" ht="72.75" customHeight="1">
      <c r="A175" s="104">
        <v>624</v>
      </c>
      <c r="B175" s="104" t="str">
        <f t="shared" si="36"/>
        <v>NO</v>
      </c>
      <c r="C175" s="104" t="str">
        <f t="shared" si="37"/>
        <v/>
      </c>
      <c r="D175" s="76" t="str">
        <f t="shared" si="51"/>
        <v>SELEZIONARE PAESE</v>
      </c>
      <c r="E175" s="167">
        <v>49</v>
      </c>
      <c r="F175" s="168" t="s">
        <v>32</v>
      </c>
      <c r="G175" s="168" t="s">
        <v>45</v>
      </c>
      <c r="H175" s="170" t="str">
        <f t="shared" si="33"/>
        <v>SELEZIONARE NOME FIERA</v>
      </c>
      <c r="I175" s="170"/>
      <c r="J175" s="168" t="s">
        <v>35</v>
      </c>
      <c r="K175" s="168" t="s">
        <v>21</v>
      </c>
      <c r="L175" s="169" t="s">
        <v>74</v>
      </c>
      <c r="M175" s="165">
        <v>0</v>
      </c>
      <c r="N175" s="170">
        <v>0</v>
      </c>
      <c r="O175" s="169">
        <v>0</v>
      </c>
      <c r="P175" s="134" t="str">
        <f t="shared" si="52"/>
        <v>SELEZIONE MESE ATTIVITA'</v>
      </c>
      <c r="Q175" s="171"/>
      <c r="R175" s="170"/>
      <c r="S175" s="168" t="s">
        <v>19</v>
      </c>
      <c r="T175" s="172"/>
    </row>
    <row r="176" spans="1:20" ht="72.75" customHeight="1">
      <c r="A176" s="104">
        <v>625</v>
      </c>
      <c r="B176" s="104" t="str">
        <f t="shared" si="36"/>
        <v>NO</v>
      </c>
      <c r="C176" s="104" t="str">
        <f t="shared" si="37"/>
        <v/>
      </c>
      <c r="D176" s="76" t="str">
        <f t="shared" si="51"/>
        <v>SELEZIONARE PAESE</v>
      </c>
      <c r="E176" s="167">
        <v>49</v>
      </c>
      <c r="F176" s="168" t="s">
        <v>32</v>
      </c>
      <c r="G176" s="168" t="s">
        <v>45</v>
      </c>
      <c r="H176" s="170" t="str">
        <f t="shared" si="33"/>
        <v>SELEZIONARE NOME FIERA</v>
      </c>
      <c r="I176" s="170"/>
      <c r="J176" s="168" t="s">
        <v>35</v>
      </c>
      <c r="K176" s="168" t="s">
        <v>21</v>
      </c>
      <c r="L176" s="169" t="s">
        <v>74</v>
      </c>
      <c r="M176" s="165">
        <v>0</v>
      </c>
      <c r="N176" s="170">
        <v>0</v>
      </c>
      <c r="O176" s="169">
        <v>0</v>
      </c>
      <c r="P176" s="134" t="str">
        <f t="shared" si="52"/>
        <v>SELEZIONE MESE ATTIVITA'</v>
      </c>
      <c r="Q176" s="171"/>
      <c r="R176" s="170"/>
      <c r="S176" s="168" t="s">
        <v>19</v>
      </c>
      <c r="T176" s="172"/>
    </row>
    <row r="177" spans="1:20" ht="72.75" customHeight="1">
      <c r="A177" s="104">
        <v>626</v>
      </c>
      <c r="B177" s="104" t="str">
        <f t="shared" si="36"/>
        <v>NO</v>
      </c>
      <c r="C177" s="104" t="str">
        <f t="shared" si="37"/>
        <v/>
      </c>
      <c r="D177" s="76" t="str">
        <f t="shared" si="51"/>
        <v>SELEZIONARE PAESE</v>
      </c>
      <c r="E177" s="115">
        <v>49</v>
      </c>
      <c r="F177" s="116" t="s">
        <v>32</v>
      </c>
      <c r="G177" s="116" t="s">
        <v>45</v>
      </c>
      <c r="H177" s="170" t="str">
        <f t="shared" si="33"/>
        <v>SELEZIONARE NOME FIERA</v>
      </c>
      <c r="I177" s="88"/>
      <c r="J177" s="116" t="s">
        <v>36</v>
      </c>
      <c r="K177" s="116" t="s">
        <v>21</v>
      </c>
      <c r="L177" s="126">
        <f>IF(OR(D177="USA",D177="CANADA",D177="SVIZZERA",D177="CINA",D177="REGNO UNITO"),SUMIFS('MASSIMALI COMPLESSIVI'!C:C,'MASSIMALI COMPLESSIVI'!A:A,'2.FIERE - TRASFERTE - SPED'!J177,'MASSIMALI COMPLESSIVI'!B:B,'2.FIERE - TRASFERTE - SPED'!D177),180)</f>
        <v>180</v>
      </c>
      <c r="M177" s="126">
        <f>L177</f>
        <v>180</v>
      </c>
      <c r="N177" s="88">
        <v>0</v>
      </c>
      <c r="O177" s="126">
        <f>M177*N177</f>
        <v>0</v>
      </c>
      <c r="P177" s="134" t="str">
        <f t="shared" si="52"/>
        <v>SELEZIONE MESE ATTIVITA'</v>
      </c>
      <c r="Q177" s="89"/>
      <c r="R177" s="88"/>
      <c r="S177" s="116" t="s">
        <v>19</v>
      </c>
      <c r="T177" s="90"/>
    </row>
    <row r="178" spans="1:20" ht="72.75" customHeight="1">
      <c r="A178" s="104">
        <v>627</v>
      </c>
      <c r="B178" s="104" t="str">
        <f t="shared" si="36"/>
        <v>NO</v>
      </c>
      <c r="C178" s="104" t="str">
        <f t="shared" si="37"/>
        <v/>
      </c>
      <c r="D178" s="76" t="str">
        <f t="shared" si="48"/>
        <v>SELEZIONARE PAESE</v>
      </c>
      <c r="E178" s="115">
        <v>49</v>
      </c>
      <c r="F178" s="116" t="s">
        <v>32</v>
      </c>
      <c r="G178" s="116" t="s">
        <v>45</v>
      </c>
      <c r="H178" s="170" t="str">
        <f t="shared" si="33"/>
        <v>SELEZIONARE NOME FIERA</v>
      </c>
      <c r="I178" s="88"/>
      <c r="J178" s="116" t="s">
        <v>37</v>
      </c>
      <c r="K178" s="116" t="s">
        <v>21</v>
      </c>
      <c r="L178" s="126">
        <f>IF(OR(D178="USA",D178="CANADA",D178="SVIZZERA",D178="CINA",D178="REGNO UNITO"),SUMIFS('MASSIMALI COMPLESSIVI'!C:C,'MASSIMALI COMPLESSIVI'!A:A,'2.FIERE - TRASFERTE - SPED'!J178,'MASSIMALI COMPLESSIVI'!B:B,'2.FIERE - TRASFERTE - SPED'!D178),60)</f>
        <v>60</v>
      </c>
      <c r="M178" s="126">
        <f>L178</f>
        <v>60</v>
      </c>
      <c r="N178" s="88">
        <v>0</v>
      </c>
      <c r="O178" s="126">
        <f>M178*N178</f>
        <v>0</v>
      </c>
      <c r="P178" s="134" t="str">
        <f t="shared" si="52"/>
        <v>SELEZIONE MESE ATTIVITA'</v>
      </c>
      <c r="Q178" s="89"/>
      <c r="R178" s="88"/>
      <c r="S178" s="116" t="s">
        <v>19</v>
      </c>
      <c r="T178" s="90"/>
    </row>
    <row r="179" spans="1:20" ht="72.75" customHeight="1" thickBot="1">
      <c r="A179" s="104">
        <v>628</v>
      </c>
      <c r="B179" s="104" t="str">
        <f t="shared" si="36"/>
        <v>NO</v>
      </c>
      <c r="C179" s="104" t="str">
        <f t="shared" si="37"/>
        <v/>
      </c>
      <c r="D179" s="80" t="str">
        <f t="shared" si="48"/>
        <v>SELEZIONARE PAESE</v>
      </c>
      <c r="E179" s="117">
        <v>49</v>
      </c>
      <c r="F179" s="118" t="s">
        <v>32</v>
      </c>
      <c r="G179" s="118" t="s">
        <v>45</v>
      </c>
      <c r="H179" s="170" t="str">
        <f t="shared" si="33"/>
        <v>SELEZIONARE NOME FIERA</v>
      </c>
      <c r="I179" s="91"/>
      <c r="J179" s="118" t="s">
        <v>38</v>
      </c>
      <c r="K179" s="118" t="s">
        <v>21</v>
      </c>
      <c r="L179" s="131">
        <f>IF(OR(D179="USA",D179="CANADA",D179="SVIZZERA",D179="CINA",D179="REGNO UNITO"),SUMIFS('MASSIMALI COMPLESSIVI'!C:C,'MASSIMALI COMPLESSIVI'!A:A,'2.FIERE - TRASFERTE - SPED'!J179,'MASSIMALI COMPLESSIVI'!B:B,'2.FIERE - TRASFERTE - SPED'!D179),30)</f>
        <v>30</v>
      </c>
      <c r="M179" s="126">
        <f>L179</f>
        <v>30</v>
      </c>
      <c r="N179" s="91">
        <v>0</v>
      </c>
      <c r="O179" s="131">
        <f>M179*N179</f>
        <v>0</v>
      </c>
      <c r="P179" s="246" t="str">
        <f t="shared" si="52"/>
        <v>SELEZIONE MESE ATTIVITA'</v>
      </c>
      <c r="Q179" s="92"/>
      <c r="R179" s="91"/>
      <c r="S179" s="118" t="s">
        <v>19</v>
      </c>
      <c r="T179" s="93"/>
    </row>
    <row r="180" spans="1:20" ht="72.75" customHeight="1">
      <c r="A180" s="104">
        <v>629</v>
      </c>
      <c r="B180" s="104" t="str">
        <f t="shared" si="36"/>
        <v>NO</v>
      </c>
      <c r="C180" s="104" t="str">
        <f t="shared" si="37"/>
        <v/>
      </c>
      <c r="D180" s="71" t="s">
        <v>18</v>
      </c>
      <c r="E180" s="107">
        <v>50</v>
      </c>
      <c r="F180" s="108" t="s">
        <v>32</v>
      </c>
      <c r="G180" s="120" t="s">
        <v>45</v>
      </c>
      <c r="H180" s="84" t="s">
        <v>46</v>
      </c>
      <c r="I180" s="84"/>
      <c r="J180" s="108" t="s">
        <v>34</v>
      </c>
      <c r="K180" s="108" t="s">
        <v>21</v>
      </c>
      <c r="L180" s="127" t="str">
        <f>IF(OR(D180="USA",D180="CANADA",D180="SVIZZERA",D180="CINA",D180="REGNO UNITO"),SUMIFS('MASSIMALI COMPLESSIVI'!C:C,'MASSIMALI COMPLESSIVI'!A:A,'2.FIERE - TRASFERTE - SPED'!J180,'MASSIMALI COMPLESSIVI'!B:B,'2.FIERE - TRASFERTE - SPED'!D180),"")</f>
        <v/>
      </c>
      <c r="M180" s="73">
        <v>0</v>
      </c>
      <c r="N180" s="72">
        <v>0</v>
      </c>
      <c r="O180" s="127">
        <f>M180*N180</f>
        <v>0</v>
      </c>
      <c r="P180" s="219" t="s">
        <v>23</v>
      </c>
      <c r="Q180" s="74"/>
      <c r="R180" s="72"/>
      <c r="S180" s="108" t="s">
        <v>19</v>
      </c>
      <c r="T180" s="75"/>
    </row>
    <row r="181" spans="1:20" ht="72.75" customHeight="1">
      <c r="A181" s="104">
        <v>630</v>
      </c>
      <c r="B181" s="104" t="str">
        <f t="shared" si="36"/>
        <v>NO</v>
      </c>
      <c r="C181" s="104" t="str">
        <f t="shared" si="37"/>
        <v/>
      </c>
      <c r="D181" s="76" t="str">
        <f>D180</f>
        <v>SELEZIONARE PAESE</v>
      </c>
      <c r="E181" s="175">
        <v>50</v>
      </c>
      <c r="F181" s="176" t="s">
        <v>32</v>
      </c>
      <c r="G181" s="103" t="s">
        <v>45</v>
      </c>
      <c r="H181" s="170" t="str">
        <f t="shared" ref="H181" si="53">H180</f>
        <v>SELEZIONARE NOME FIERA</v>
      </c>
      <c r="I181" s="170"/>
      <c r="J181" s="176" t="s">
        <v>35</v>
      </c>
      <c r="K181" s="176" t="s">
        <v>21</v>
      </c>
      <c r="L181" s="177" t="s">
        <v>74</v>
      </c>
      <c r="M181" s="205">
        <v>0</v>
      </c>
      <c r="N181" s="178">
        <v>0</v>
      </c>
      <c r="O181" s="177">
        <v>0</v>
      </c>
      <c r="P181" s="134" t="str">
        <f>P180</f>
        <v>SELEZIONE MESE ATTIVITA'</v>
      </c>
      <c r="Q181" s="179"/>
      <c r="R181" s="178"/>
      <c r="S181" s="176" t="s">
        <v>19</v>
      </c>
      <c r="T181" s="180"/>
    </row>
    <row r="182" spans="1:20" ht="72.75" customHeight="1">
      <c r="A182" s="104">
        <v>631</v>
      </c>
      <c r="B182" s="104" t="str">
        <f t="shared" si="36"/>
        <v>NO</v>
      </c>
      <c r="C182" s="104" t="str">
        <f t="shared" si="37"/>
        <v/>
      </c>
      <c r="D182" s="76" t="str">
        <f t="shared" ref="D182:D197" si="54">D181</f>
        <v>SELEZIONARE PAESE</v>
      </c>
      <c r="E182" s="175">
        <v>50</v>
      </c>
      <c r="F182" s="176" t="s">
        <v>32</v>
      </c>
      <c r="G182" s="103" t="s">
        <v>45</v>
      </c>
      <c r="H182" s="170" t="str">
        <f t="shared" si="33"/>
        <v>SELEZIONARE NOME FIERA</v>
      </c>
      <c r="I182" s="170"/>
      <c r="J182" s="176" t="s">
        <v>35</v>
      </c>
      <c r="K182" s="176" t="s">
        <v>21</v>
      </c>
      <c r="L182" s="177" t="s">
        <v>74</v>
      </c>
      <c r="M182" s="205">
        <v>0</v>
      </c>
      <c r="N182" s="178">
        <v>0</v>
      </c>
      <c r="O182" s="177">
        <v>0</v>
      </c>
      <c r="P182" s="134" t="str">
        <f t="shared" ref="P182:P188" si="55">P181</f>
        <v>SELEZIONE MESE ATTIVITA'</v>
      </c>
      <c r="Q182" s="179"/>
      <c r="R182" s="178"/>
      <c r="S182" s="176" t="s">
        <v>19</v>
      </c>
      <c r="T182" s="180"/>
    </row>
    <row r="183" spans="1:20" ht="72.75" customHeight="1">
      <c r="A183" s="104">
        <v>632</v>
      </c>
      <c r="B183" s="104" t="str">
        <f t="shared" si="36"/>
        <v>NO</v>
      </c>
      <c r="C183" s="104" t="str">
        <f t="shared" si="37"/>
        <v/>
      </c>
      <c r="D183" s="76" t="str">
        <f t="shared" si="54"/>
        <v>SELEZIONARE PAESE</v>
      </c>
      <c r="E183" s="175">
        <v>50</v>
      </c>
      <c r="F183" s="176" t="s">
        <v>32</v>
      </c>
      <c r="G183" s="103" t="s">
        <v>45</v>
      </c>
      <c r="H183" s="170" t="str">
        <f t="shared" si="33"/>
        <v>SELEZIONARE NOME FIERA</v>
      </c>
      <c r="I183" s="170"/>
      <c r="J183" s="176" t="s">
        <v>35</v>
      </c>
      <c r="K183" s="176" t="s">
        <v>21</v>
      </c>
      <c r="L183" s="177" t="s">
        <v>74</v>
      </c>
      <c r="M183" s="205">
        <v>0</v>
      </c>
      <c r="N183" s="178">
        <v>0</v>
      </c>
      <c r="O183" s="177">
        <v>0</v>
      </c>
      <c r="P183" s="134" t="str">
        <f t="shared" si="55"/>
        <v>SELEZIONE MESE ATTIVITA'</v>
      </c>
      <c r="Q183" s="179"/>
      <c r="R183" s="178"/>
      <c r="S183" s="176" t="s">
        <v>19</v>
      </c>
      <c r="T183" s="180"/>
    </row>
    <row r="184" spans="1:20" ht="72.75" customHeight="1">
      <c r="A184" s="104">
        <v>633</v>
      </c>
      <c r="B184" s="104" t="str">
        <f t="shared" si="36"/>
        <v>NO</v>
      </c>
      <c r="C184" s="104" t="str">
        <f t="shared" si="37"/>
        <v/>
      </c>
      <c r="D184" s="76" t="str">
        <f t="shared" si="54"/>
        <v>SELEZIONARE PAESE</v>
      </c>
      <c r="E184" s="175">
        <v>50</v>
      </c>
      <c r="F184" s="176" t="s">
        <v>32</v>
      </c>
      <c r="G184" s="103" t="s">
        <v>45</v>
      </c>
      <c r="H184" s="170" t="str">
        <f t="shared" si="33"/>
        <v>SELEZIONARE NOME FIERA</v>
      </c>
      <c r="I184" s="170"/>
      <c r="J184" s="176" t="s">
        <v>35</v>
      </c>
      <c r="K184" s="176" t="s">
        <v>21</v>
      </c>
      <c r="L184" s="177" t="s">
        <v>74</v>
      </c>
      <c r="M184" s="205">
        <v>0</v>
      </c>
      <c r="N184" s="178">
        <v>0</v>
      </c>
      <c r="O184" s="177">
        <v>0</v>
      </c>
      <c r="P184" s="134" t="str">
        <f t="shared" si="55"/>
        <v>SELEZIONE MESE ATTIVITA'</v>
      </c>
      <c r="Q184" s="179"/>
      <c r="R184" s="178"/>
      <c r="S184" s="176" t="s">
        <v>19</v>
      </c>
      <c r="T184" s="180"/>
    </row>
    <row r="185" spans="1:20" ht="72.75" customHeight="1">
      <c r="A185" s="104">
        <v>634</v>
      </c>
      <c r="B185" s="104" t="str">
        <f t="shared" si="36"/>
        <v>NO</v>
      </c>
      <c r="C185" s="104" t="str">
        <f t="shared" si="37"/>
        <v/>
      </c>
      <c r="D185" s="76" t="str">
        <f t="shared" si="54"/>
        <v>SELEZIONARE PAESE</v>
      </c>
      <c r="E185" s="175">
        <v>50</v>
      </c>
      <c r="F185" s="176" t="s">
        <v>32</v>
      </c>
      <c r="G185" s="103" t="s">
        <v>45</v>
      </c>
      <c r="H185" s="170" t="str">
        <f t="shared" si="33"/>
        <v>SELEZIONARE NOME FIERA</v>
      </c>
      <c r="I185" s="170"/>
      <c r="J185" s="176" t="s">
        <v>35</v>
      </c>
      <c r="K185" s="176" t="s">
        <v>21</v>
      </c>
      <c r="L185" s="177" t="s">
        <v>74</v>
      </c>
      <c r="M185" s="205">
        <v>0</v>
      </c>
      <c r="N185" s="178">
        <v>0</v>
      </c>
      <c r="O185" s="177">
        <v>0</v>
      </c>
      <c r="P185" s="134" t="str">
        <f t="shared" si="55"/>
        <v>SELEZIONE MESE ATTIVITA'</v>
      </c>
      <c r="Q185" s="179"/>
      <c r="R185" s="178"/>
      <c r="S185" s="176" t="s">
        <v>19</v>
      </c>
      <c r="T185" s="180"/>
    </row>
    <row r="186" spans="1:20" ht="72.75" customHeight="1">
      <c r="A186" s="104">
        <v>635</v>
      </c>
      <c r="B186" s="104" t="str">
        <f t="shared" si="36"/>
        <v>NO</v>
      </c>
      <c r="C186" s="104" t="str">
        <f t="shared" si="37"/>
        <v/>
      </c>
      <c r="D186" s="76" t="str">
        <f t="shared" si="54"/>
        <v>SELEZIONARE PAESE</v>
      </c>
      <c r="E186" s="109">
        <v>50</v>
      </c>
      <c r="F186" s="110" t="s">
        <v>32</v>
      </c>
      <c r="G186" s="104" t="s">
        <v>45</v>
      </c>
      <c r="H186" s="170" t="str">
        <f t="shared" si="33"/>
        <v>SELEZIONARE NOME FIERA</v>
      </c>
      <c r="I186" s="88"/>
      <c r="J186" s="110" t="s">
        <v>36</v>
      </c>
      <c r="K186" s="110" t="s">
        <v>21</v>
      </c>
      <c r="L186" s="128">
        <f>IF(OR(D186="USA",D186="CANADA",D186="SVIZZERA",D186="CINA",D186="REGNO UNITO"),SUMIFS('MASSIMALI COMPLESSIVI'!C:C,'MASSIMALI COMPLESSIVI'!A:A,'2.FIERE - TRASFERTE - SPED'!J186,'MASSIMALI COMPLESSIVI'!B:B,'2.FIERE - TRASFERTE - SPED'!D186),180)</f>
        <v>180</v>
      </c>
      <c r="M186" s="128">
        <f>L186</f>
        <v>180</v>
      </c>
      <c r="N186" s="77">
        <v>0</v>
      </c>
      <c r="O186" s="128">
        <f>M186*N186</f>
        <v>0</v>
      </c>
      <c r="P186" s="134" t="str">
        <f t="shared" si="55"/>
        <v>SELEZIONE MESE ATTIVITA'</v>
      </c>
      <c r="Q186" s="78"/>
      <c r="R186" s="77"/>
      <c r="S186" s="110" t="s">
        <v>19</v>
      </c>
      <c r="T186" s="79"/>
    </row>
    <row r="187" spans="1:20" ht="72.75" customHeight="1">
      <c r="A187" s="104">
        <v>636</v>
      </c>
      <c r="B187" s="104" t="str">
        <f t="shared" si="36"/>
        <v>NO</v>
      </c>
      <c r="C187" s="104" t="str">
        <f t="shared" si="37"/>
        <v/>
      </c>
      <c r="D187" s="76" t="str">
        <f t="shared" si="54"/>
        <v>SELEZIONARE PAESE</v>
      </c>
      <c r="E187" s="109">
        <v>50</v>
      </c>
      <c r="F187" s="110" t="s">
        <v>32</v>
      </c>
      <c r="G187" s="104" t="s">
        <v>45</v>
      </c>
      <c r="H187" s="170" t="str">
        <f t="shared" si="33"/>
        <v>SELEZIONARE NOME FIERA</v>
      </c>
      <c r="I187" s="88"/>
      <c r="J187" s="110" t="s">
        <v>37</v>
      </c>
      <c r="K187" s="110" t="s">
        <v>21</v>
      </c>
      <c r="L187" s="128">
        <f>IF(OR(D187="USA",D187="CANADA",D187="SVIZZERA",D187="CINA",D187="REGNO UNITO"),SUMIFS('MASSIMALI COMPLESSIVI'!C:C,'MASSIMALI COMPLESSIVI'!A:A,'2.FIERE - TRASFERTE - SPED'!J187,'MASSIMALI COMPLESSIVI'!B:B,'2.FIERE - TRASFERTE - SPED'!D187),60)</f>
        <v>60</v>
      </c>
      <c r="M187" s="128">
        <f>L187</f>
        <v>60</v>
      </c>
      <c r="N187" s="77">
        <v>0</v>
      </c>
      <c r="O187" s="128">
        <f>M187*N187</f>
        <v>0</v>
      </c>
      <c r="P187" s="134" t="str">
        <f t="shared" si="55"/>
        <v>SELEZIONE MESE ATTIVITA'</v>
      </c>
      <c r="Q187" s="78"/>
      <c r="R187" s="77"/>
      <c r="S187" s="110" t="s">
        <v>19</v>
      </c>
      <c r="T187" s="79"/>
    </row>
    <row r="188" spans="1:20" ht="72.75" customHeight="1" thickBot="1">
      <c r="A188" s="104">
        <v>637</v>
      </c>
      <c r="B188" s="104" t="str">
        <f t="shared" si="36"/>
        <v>NO</v>
      </c>
      <c r="C188" s="104" t="str">
        <f t="shared" si="37"/>
        <v/>
      </c>
      <c r="D188" s="80" t="str">
        <f t="shared" si="54"/>
        <v>SELEZIONARE PAESE</v>
      </c>
      <c r="E188" s="111">
        <v>50</v>
      </c>
      <c r="F188" s="112" t="s">
        <v>32</v>
      </c>
      <c r="G188" s="121" t="s">
        <v>45</v>
      </c>
      <c r="H188" s="170" t="str">
        <f t="shared" si="33"/>
        <v>SELEZIONARE NOME FIERA</v>
      </c>
      <c r="I188" s="91"/>
      <c r="J188" s="112" t="s">
        <v>38</v>
      </c>
      <c r="K188" s="112" t="s">
        <v>21</v>
      </c>
      <c r="L188" s="129">
        <f>IF(OR(D188="USA",D188="CANADA",D188="SVIZZERA",D188="CINA",D188="REGNO UNITO"),SUMIFS('MASSIMALI COMPLESSIVI'!C:C,'MASSIMALI COMPLESSIVI'!A:A,'2.FIERE - TRASFERTE - SPED'!J188,'MASSIMALI COMPLESSIVI'!B:B,'2.FIERE - TRASFERTE - SPED'!D188),30)</f>
        <v>30</v>
      </c>
      <c r="M188" s="128">
        <f>L188</f>
        <v>30</v>
      </c>
      <c r="N188" s="81">
        <v>0</v>
      </c>
      <c r="O188" s="129">
        <f>M188*N188</f>
        <v>0</v>
      </c>
      <c r="P188" s="134" t="str">
        <f t="shared" si="55"/>
        <v>SELEZIONE MESE ATTIVITA'</v>
      </c>
      <c r="Q188" s="82"/>
      <c r="R188" s="81"/>
      <c r="S188" s="112" t="s">
        <v>19</v>
      </c>
      <c r="T188" s="83"/>
    </row>
    <row r="189" spans="1:20" ht="72.75" customHeight="1">
      <c r="A189" s="104">
        <v>638</v>
      </c>
      <c r="B189" s="104" t="str">
        <f t="shared" si="36"/>
        <v>NO</v>
      </c>
      <c r="C189" s="104" t="str">
        <f t="shared" si="37"/>
        <v/>
      </c>
      <c r="D189" s="71" t="s">
        <v>18</v>
      </c>
      <c r="E189" s="113">
        <v>51</v>
      </c>
      <c r="F189" s="114" t="s">
        <v>32</v>
      </c>
      <c r="G189" s="114" t="s">
        <v>45</v>
      </c>
      <c r="H189" s="84" t="s">
        <v>46</v>
      </c>
      <c r="I189" s="84"/>
      <c r="J189" s="114" t="s">
        <v>34</v>
      </c>
      <c r="K189" s="114" t="s">
        <v>21</v>
      </c>
      <c r="L189" s="130" t="str">
        <f>IF(OR(D189="USA",D189="CANADA",D189="SVIZZERA",D189="CINA",D189="REGNO UNITO"),SUMIFS('MASSIMALI COMPLESSIVI'!C:C,'MASSIMALI COMPLESSIVI'!A:A,'2.FIERE - TRASFERTE - SPED'!J189,'MASSIMALI COMPLESSIVI'!B:B,'2.FIERE - TRASFERTE - SPED'!D189),"")</f>
        <v/>
      </c>
      <c r="M189" s="85">
        <v>0</v>
      </c>
      <c r="N189" s="84">
        <v>0</v>
      </c>
      <c r="O189" s="130">
        <f>M189*N189</f>
        <v>0</v>
      </c>
      <c r="P189" s="219" t="s">
        <v>23</v>
      </c>
      <c r="Q189" s="86"/>
      <c r="R189" s="84"/>
      <c r="S189" s="114" t="s">
        <v>19</v>
      </c>
      <c r="T189" s="87"/>
    </row>
    <row r="190" spans="1:20" ht="72.75" customHeight="1">
      <c r="A190" s="104">
        <v>639</v>
      </c>
      <c r="B190" s="104" t="str">
        <f t="shared" si="36"/>
        <v>NO</v>
      </c>
      <c r="C190" s="104" t="str">
        <f t="shared" si="37"/>
        <v/>
      </c>
      <c r="D190" s="76" t="str">
        <f>D189</f>
        <v>SELEZIONARE PAESE</v>
      </c>
      <c r="E190" s="167">
        <v>51</v>
      </c>
      <c r="F190" s="168" t="s">
        <v>32</v>
      </c>
      <c r="G190" s="168" t="s">
        <v>45</v>
      </c>
      <c r="H190" s="170" t="str">
        <f t="shared" ref="H190:H233" si="56">H189</f>
        <v>SELEZIONARE NOME FIERA</v>
      </c>
      <c r="I190" s="170"/>
      <c r="J190" s="168" t="s">
        <v>35</v>
      </c>
      <c r="K190" s="168" t="s">
        <v>21</v>
      </c>
      <c r="L190" s="169" t="s">
        <v>74</v>
      </c>
      <c r="M190" s="165">
        <v>0</v>
      </c>
      <c r="N190" s="170">
        <v>0</v>
      </c>
      <c r="O190" s="169">
        <v>0</v>
      </c>
      <c r="P190" s="134" t="str">
        <f>P189</f>
        <v>SELEZIONE MESE ATTIVITA'</v>
      </c>
      <c r="Q190" s="171"/>
      <c r="R190" s="170"/>
      <c r="S190" s="168" t="s">
        <v>19</v>
      </c>
      <c r="T190" s="172"/>
    </row>
    <row r="191" spans="1:20" ht="72.75" customHeight="1">
      <c r="A191" s="104">
        <v>640</v>
      </c>
      <c r="B191" s="104" t="str">
        <f t="shared" si="36"/>
        <v>NO</v>
      </c>
      <c r="C191" s="104" t="str">
        <f t="shared" si="37"/>
        <v/>
      </c>
      <c r="D191" s="76" t="str">
        <f t="shared" ref="D191:D195" si="57">D190</f>
        <v>SELEZIONARE PAESE</v>
      </c>
      <c r="E191" s="167">
        <v>51</v>
      </c>
      <c r="F191" s="168" t="s">
        <v>32</v>
      </c>
      <c r="G191" s="168" t="s">
        <v>45</v>
      </c>
      <c r="H191" s="170" t="str">
        <f t="shared" si="56"/>
        <v>SELEZIONARE NOME FIERA</v>
      </c>
      <c r="I191" s="170"/>
      <c r="J191" s="168" t="s">
        <v>35</v>
      </c>
      <c r="K191" s="168" t="s">
        <v>21</v>
      </c>
      <c r="L191" s="169" t="s">
        <v>74</v>
      </c>
      <c r="M191" s="165">
        <v>0</v>
      </c>
      <c r="N191" s="170">
        <v>0</v>
      </c>
      <c r="O191" s="169">
        <v>0</v>
      </c>
      <c r="P191" s="134" t="str">
        <f t="shared" ref="P191:P197" si="58">P190</f>
        <v>SELEZIONE MESE ATTIVITA'</v>
      </c>
      <c r="Q191" s="171"/>
      <c r="R191" s="170"/>
      <c r="S191" s="168" t="s">
        <v>19</v>
      </c>
      <c r="T191" s="172"/>
    </row>
    <row r="192" spans="1:20" ht="72.75" customHeight="1">
      <c r="A192" s="104">
        <v>641</v>
      </c>
      <c r="B192" s="104" t="str">
        <f t="shared" si="36"/>
        <v>NO</v>
      </c>
      <c r="C192" s="104" t="str">
        <f t="shared" si="37"/>
        <v/>
      </c>
      <c r="D192" s="76" t="str">
        <f t="shared" si="57"/>
        <v>SELEZIONARE PAESE</v>
      </c>
      <c r="E192" s="167">
        <v>51</v>
      </c>
      <c r="F192" s="168" t="s">
        <v>32</v>
      </c>
      <c r="G192" s="168" t="s">
        <v>45</v>
      </c>
      <c r="H192" s="170" t="str">
        <f t="shared" si="56"/>
        <v>SELEZIONARE NOME FIERA</v>
      </c>
      <c r="I192" s="170"/>
      <c r="J192" s="168" t="s">
        <v>35</v>
      </c>
      <c r="K192" s="168" t="s">
        <v>21</v>
      </c>
      <c r="L192" s="169" t="s">
        <v>74</v>
      </c>
      <c r="M192" s="165">
        <v>0</v>
      </c>
      <c r="N192" s="170">
        <v>0</v>
      </c>
      <c r="O192" s="169">
        <v>0</v>
      </c>
      <c r="P192" s="134" t="str">
        <f t="shared" si="58"/>
        <v>SELEZIONE MESE ATTIVITA'</v>
      </c>
      <c r="Q192" s="171"/>
      <c r="R192" s="170"/>
      <c r="S192" s="168" t="s">
        <v>19</v>
      </c>
      <c r="T192" s="172"/>
    </row>
    <row r="193" spans="1:20" ht="72.75" customHeight="1">
      <c r="A193" s="104">
        <v>642</v>
      </c>
      <c r="B193" s="104" t="str">
        <f t="shared" si="36"/>
        <v>NO</v>
      </c>
      <c r="C193" s="104" t="str">
        <f t="shared" si="37"/>
        <v/>
      </c>
      <c r="D193" s="76" t="str">
        <f t="shared" si="57"/>
        <v>SELEZIONARE PAESE</v>
      </c>
      <c r="E193" s="167">
        <v>51</v>
      </c>
      <c r="F193" s="168" t="s">
        <v>32</v>
      </c>
      <c r="G193" s="168" t="s">
        <v>45</v>
      </c>
      <c r="H193" s="170" t="str">
        <f t="shared" si="56"/>
        <v>SELEZIONARE NOME FIERA</v>
      </c>
      <c r="I193" s="170"/>
      <c r="J193" s="168" t="s">
        <v>35</v>
      </c>
      <c r="K193" s="168" t="s">
        <v>21</v>
      </c>
      <c r="L193" s="169" t="s">
        <v>74</v>
      </c>
      <c r="M193" s="165">
        <v>0</v>
      </c>
      <c r="N193" s="170">
        <v>0</v>
      </c>
      <c r="O193" s="169">
        <v>0</v>
      </c>
      <c r="P193" s="134" t="str">
        <f t="shared" si="58"/>
        <v>SELEZIONE MESE ATTIVITA'</v>
      </c>
      <c r="Q193" s="171"/>
      <c r="R193" s="170"/>
      <c r="S193" s="168" t="s">
        <v>19</v>
      </c>
      <c r="T193" s="172"/>
    </row>
    <row r="194" spans="1:20" ht="72.75" customHeight="1">
      <c r="A194" s="104">
        <v>643</v>
      </c>
      <c r="B194" s="104" t="str">
        <f t="shared" si="36"/>
        <v>NO</v>
      </c>
      <c r="C194" s="104" t="str">
        <f t="shared" si="37"/>
        <v/>
      </c>
      <c r="D194" s="76" t="str">
        <f t="shared" si="57"/>
        <v>SELEZIONARE PAESE</v>
      </c>
      <c r="E194" s="167">
        <v>51</v>
      </c>
      <c r="F194" s="168" t="s">
        <v>32</v>
      </c>
      <c r="G194" s="168" t="s">
        <v>45</v>
      </c>
      <c r="H194" s="170" t="str">
        <f t="shared" si="56"/>
        <v>SELEZIONARE NOME FIERA</v>
      </c>
      <c r="I194" s="170"/>
      <c r="J194" s="168" t="s">
        <v>35</v>
      </c>
      <c r="K194" s="168" t="s">
        <v>21</v>
      </c>
      <c r="L194" s="169" t="s">
        <v>74</v>
      </c>
      <c r="M194" s="165">
        <v>0</v>
      </c>
      <c r="N194" s="170">
        <v>0</v>
      </c>
      <c r="O194" s="169">
        <v>0</v>
      </c>
      <c r="P194" s="134" t="str">
        <f t="shared" si="58"/>
        <v>SELEZIONE MESE ATTIVITA'</v>
      </c>
      <c r="Q194" s="171"/>
      <c r="R194" s="170"/>
      <c r="S194" s="168" t="s">
        <v>19</v>
      </c>
      <c r="T194" s="172"/>
    </row>
    <row r="195" spans="1:20" ht="72.75" customHeight="1">
      <c r="A195" s="104">
        <v>644</v>
      </c>
      <c r="B195" s="104" t="str">
        <f t="shared" ref="B195:B233" si="59">IF(OR(D195="VIETNAM",D195="THAILANDIA (EX SIAM)",D195="TAIWAN",D195="SRI LANKA",D195="SINGAPORE",D195="REPUBBLICA DELL'INDIA",D195="NEPAL",D195="MYANMAR (EX BIRMANIA)",D195="MAURITIUS",D195="MALESIA",D195="MALDIVE",D195="LAOS",D195="INDONESIA",D195="FILIPPINE",D195="CAMBOGIA",D195="NORVEGIA",D195="COREA DEL SUD",D195="CINA",D195="BRASILE",D195="AUSTRALIA",D195="QATAR",D195="EMIRATI ARABI UNITI",),"SI","NO")</f>
        <v>NO</v>
      </c>
      <c r="C195" s="104" t="str">
        <f t="shared" ref="C195:C233" si="60">IF(OR(D195="VIETNAM",D195="THAILANDIA (EX SIAM)",D195="TAIWAN",D195="SRI LANKA",D195="SINGAPORE",D195="REPUBBLICA DELL'INDIA",D195="NEPAL",D195="MYANMAR (EX BIRMANIA)",D195="MAURITIUS",D195="MALESIA",D195="MALDIVE",D195="LAOS",D195="INDONESIA",D195="FILIPPINE",D195="CAMBOGIA"),"Area Sud Est Asiatico e Arcipelaghi Oceano indiano","")</f>
        <v/>
      </c>
      <c r="D195" s="76" t="str">
        <f t="shared" si="57"/>
        <v>SELEZIONARE PAESE</v>
      </c>
      <c r="E195" s="115">
        <v>51</v>
      </c>
      <c r="F195" s="116" t="s">
        <v>32</v>
      </c>
      <c r="G195" s="116" t="s">
        <v>45</v>
      </c>
      <c r="H195" s="170" t="str">
        <f t="shared" si="56"/>
        <v>SELEZIONARE NOME FIERA</v>
      </c>
      <c r="I195" s="88"/>
      <c r="J195" s="116" t="s">
        <v>36</v>
      </c>
      <c r="K195" s="116" t="s">
        <v>21</v>
      </c>
      <c r="L195" s="126">
        <f>IF(OR(D195="USA",D195="CANADA",D195="SVIZZERA",D195="CINA",D195="REGNO UNITO"),SUMIFS('MASSIMALI COMPLESSIVI'!C:C,'MASSIMALI COMPLESSIVI'!A:A,'2.FIERE - TRASFERTE - SPED'!J195,'MASSIMALI COMPLESSIVI'!B:B,'2.FIERE - TRASFERTE - SPED'!D195),180)</f>
        <v>180</v>
      </c>
      <c r="M195" s="126">
        <f>L195</f>
        <v>180</v>
      </c>
      <c r="N195" s="88">
        <v>0</v>
      </c>
      <c r="O195" s="126">
        <f>M195*N195</f>
        <v>0</v>
      </c>
      <c r="P195" s="134" t="str">
        <f t="shared" si="58"/>
        <v>SELEZIONE MESE ATTIVITA'</v>
      </c>
      <c r="Q195" s="89"/>
      <c r="R195" s="88"/>
      <c r="S195" s="116" t="s">
        <v>19</v>
      </c>
      <c r="T195" s="90"/>
    </row>
    <row r="196" spans="1:20" ht="72.75" customHeight="1">
      <c r="A196" s="104">
        <v>645</v>
      </c>
      <c r="B196" s="104" t="str">
        <f t="shared" si="59"/>
        <v>NO</v>
      </c>
      <c r="C196" s="104" t="str">
        <f t="shared" si="60"/>
        <v/>
      </c>
      <c r="D196" s="76" t="str">
        <f t="shared" si="54"/>
        <v>SELEZIONARE PAESE</v>
      </c>
      <c r="E196" s="115">
        <v>51</v>
      </c>
      <c r="F196" s="116" t="s">
        <v>32</v>
      </c>
      <c r="G196" s="116" t="s">
        <v>45</v>
      </c>
      <c r="H196" s="170" t="str">
        <f t="shared" si="56"/>
        <v>SELEZIONARE NOME FIERA</v>
      </c>
      <c r="I196" s="88"/>
      <c r="J196" s="116" t="s">
        <v>37</v>
      </c>
      <c r="K196" s="116" t="s">
        <v>21</v>
      </c>
      <c r="L196" s="126">
        <f>IF(OR(D196="USA",D196="CANADA",D196="SVIZZERA",D196="CINA",D196="REGNO UNITO"),SUMIFS('MASSIMALI COMPLESSIVI'!C:C,'MASSIMALI COMPLESSIVI'!A:A,'2.FIERE - TRASFERTE - SPED'!J196,'MASSIMALI COMPLESSIVI'!B:B,'2.FIERE - TRASFERTE - SPED'!D196),60)</f>
        <v>60</v>
      </c>
      <c r="M196" s="126">
        <f>L196</f>
        <v>60</v>
      </c>
      <c r="N196" s="88">
        <v>0</v>
      </c>
      <c r="O196" s="126">
        <f>M196*N196</f>
        <v>0</v>
      </c>
      <c r="P196" s="134" t="str">
        <f t="shared" si="58"/>
        <v>SELEZIONE MESE ATTIVITA'</v>
      </c>
      <c r="Q196" s="89"/>
      <c r="R196" s="88"/>
      <c r="S196" s="116" t="s">
        <v>19</v>
      </c>
      <c r="T196" s="90"/>
    </row>
    <row r="197" spans="1:20" ht="72.75" customHeight="1" thickBot="1">
      <c r="A197" s="104">
        <v>646</v>
      </c>
      <c r="B197" s="104" t="str">
        <f t="shared" si="59"/>
        <v>NO</v>
      </c>
      <c r="C197" s="104" t="str">
        <f t="shared" si="60"/>
        <v/>
      </c>
      <c r="D197" s="80" t="str">
        <f t="shared" si="54"/>
        <v>SELEZIONARE PAESE</v>
      </c>
      <c r="E197" s="117">
        <v>51</v>
      </c>
      <c r="F197" s="118" t="s">
        <v>32</v>
      </c>
      <c r="G197" s="118" t="s">
        <v>45</v>
      </c>
      <c r="H197" s="170" t="str">
        <f t="shared" si="56"/>
        <v>SELEZIONARE NOME FIERA</v>
      </c>
      <c r="I197" s="91"/>
      <c r="J197" s="118" t="s">
        <v>38</v>
      </c>
      <c r="K197" s="118" t="s">
        <v>21</v>
      </c>
      <c r="L197" s="131">
        <f>IF(OR(D197="USA",D197="CANADA",D197="SVIZZERA",D197="CINA",D197="REGNO UNITO"),SUMIFS('MASSIMALI COMPLESSIVI'!C:C,'MASSIMALI COMPLESSIVI'!A:A,'2.FIERE - TRASFERTE - SPED'!J197,'MASSIMALI COMPLESSIVI'!B:B,'2.FIERE - TRASFERTE - SPED'!D197),30)</f>
        <v>30</v>
      </c>
      <c r="M197" s="126">
        <f>L197</f>
        <v>30</v>
      </c>
      <c r="N197" s="91">
        <v>0</v>
      </c>
      <c r="O197" s="131">
        <f>M197*N197</f>
        <v>0</v>
      </c>
      <c r="P197" s="246" t="str">
        <f t="shared" si="58"/>
        <v>SELEZIONE MESE ATTIVITA'</v>
      </c>
      <c r="Q197" s="92"/>
      <c r="R197" s="91"/>
      <c r="S197" s="118" t="s">
        <v>19</v>
      </c>
      <c r="T197" s="93"/>
    </row>
    <row r="198" spans="1:20" ht="72.75" customHeight="1">
      <c r="A198" s="104">
        <v>647</v>
      </c>
      <c r="B198" s="104" t="str">
        <f t="shared" si="59"/>
        <v>NO</v>
      </c>
      <c r="C198" s="104" t="str">
        <f t="shared" si="60"/>
        <v/>
      </c>
      <c r="D198" s="71" t="s">
        <v>18</v>
      </c>
      <c r="E198" s="107">
        <v>52</v>
      </c>
      <c r="F198" s="108" t="s">
        <v>32</v>
      </c>
      <c r="G198" s="120" t="s">
        <v>45</v>
      </c>
      <c r="H198" s="84" t="s">
        <v>46</v>
      </c>
      <c r="I198" s="84"/>
      <c r="J198" s="108" t="s">
        <v>34</v>
      </c>
      <c r="K198" s="108" t="s">
        <v>21</v>
      </c>
      <c r="L198" s="127" t="str">
        <f>IF(OR(D198="USA",D198="CANADA",D198="SVIZZERA",D198="CINA",D198="REGNO UNITO"),SUMIFS('MASSIMALI COMPLESSIVI'!C:C,'MASSIMALI COMPLESSIVI'!A:A,'2.FIERE - TRASFERTE - SPED'!J198,'MASSIMALI COMPLESSIVI'!B:B,'2.FIERE - TRASFERTE - SPED'!D198),"")</f>
        <v/>
      </c>
      <c r="M198" s="73">
        <v>0</v>
      </c>
      <c r="N198" s="72">
        <v>0</v>
      </c>
      <c r="O198" s="127">
        <f>M198*N198</f>
        <v>0</v>
      </c>
      <c r="P198" s="219" t="s">
        <v>23</v>
      </c>
      <c r="Q198" s="74"/>
      <c r="R198" s="72"/>
      <c r="S198" s="108" t="s">
        <v>19</v>
      </c>
      <c r="T198" s="75"/>
    </row>
    <row r="199" spans="1:20" ht="72.75" customHeight="1">
      <c r="A199" s="104">
        <v>648</v>
      </c>
      <c r="B199" s="104" t="str">
        <f t="shared" si="59"/>
        <v>NO</v>
      </c>
      <c r="C199" s="104" t="str">
        <f t="shared" si="60"/>
        <v/>
      </c>
      <c r="D199" s="76" t="str">
        <f>D198</f>
        <v>SELEZIONARE PAESE</v>
      </c>
      <c r="E199" s="175">
        <v>52</v>
      </c>
      <c r="F199" s="176" t="s">
        <v>32</v>
      </c>
      <c r="G199" s="103" t="s">
        <v>45</v>
      </c>
      <c r="H199" s="170" t="str">
        <f t="shared" ref="H199" si="61">H198</f>
        <v>SELEZIONARE NOME FIERA</v>
      </c>
      <c r="I199" s="170"/>
      <c r="J199" s="176" t="s">
        <v>35</v>
      </c>
      <c r="K199" s="176" t="s">
        <v>21</v>
      </c>
      <c r="L199" s="177" t="s">
        <v>74</v>
      </c>
      <c r="M199" s="205">
        <v>0</v>
      </c>
      <c r="N199" s="178">
        <v>0</v>
      </c>
      <c r="O199" s="177">
        <v>0</v>
      </c>
      <c r="P199" s="134" t="str">
        <f>P198</f>
        <v>SELEZIONE MESE ATTIVITA'</v>
      </c>
      <c r="Q199" s="179"/>
      <c r="R199" s="178"/>
      <c r="S199" s="176" t="s">
        <v>19</v>
      </c>
      <c r="T199" s="180"/>
    </row>
    <row r="200" spans="1:20" ht="72.75" customHeight="1">
      <c r="A200" s="104">
        <v>649</v>
      </c>
      <c r="B200" s="104" t="str">
        <f t="shared" si="59"/>
        <v>NO</v>
      </c>
      <c r="C200" s="104" t="str">
        <f t="shared" si="60"/>
        <v/>
      </c>
      <c r="D200" s="76" t="str">
        <f t="shared" ref="D200:D215" si="62">D199</f>
        <v>SELEZIONARE PAESE</v>
      </c>
      <c r="E200" s="175">
        <v>52</v>
      </c>
      <c r="F200" s="176" t="s">
        <v>32</v>
      </c>
      <c r="G200" s="103" t="s">
        <v>45</v>
      </c>
      <c r="H200" s="170" t="str">
        <f t="shared" si="56"/>
        <v>SELEZIONARE NOME FIERA</v>
      </c>
      <c r="I200" s="170"/>
      <c r="J200" s="176" t="s">
        <v>35</v>
      </c>
      <c r="K200" s="176" t="s">
        <v>21</v>
      </c>
      <c r="L200" s="177" t="s">
        <v>74</v>
      </c>
      <c r="M200" s="205">
        <v>0</v>
      </c>
      <c r="N200" s="178">
        <v>0</v>
      </c>
      <c r="O200" s="177">
        <v>0</v>
      </c>
      <c r="P200" s="134" t="str">
        <f t="shared" ref="P200:P206" si="63">P199</f>
        <v>SELEZIONE MESE ATTIVITA'</v>
      </c>
      <c r="Q200" s="179"/>
      <c r="R200" s="178"/>
      <c r="S200" s="176" t="s">
        <v>19</v>
      </c>
      <c r="T200" s="180"/>
    </row>
    <row r="201" spans="1:20" ht="72.75" customHeight="1">
      <c r="A201" s="104">
        <v>650</v>
      </c>
      <c r="B201" s="104" t="str">
        <f t="shared" si="59"/>
        <v>NO</v>
      </c>
      <c r="C201" s="104" t="str">
        <f t="shared" si="60"/>
        <v/>
      </c>
      <c r="D201" s="76" t="str">
        <f t="shared" si="62"/>
        <v>SELEZIONARE PAESE</v>
      </c>
      <c r="E201" s="175">
        <v>52</v>
      </c>
      <c r="F201" s="176" t="s">
        <v>32</v>
      </c>
      <c r="G201" s="103" t="s">
        <v>45</v>
      </c>
      <c r="H201" s="170" t="str">
        <f t="shared" si="56"/>
        <v>SELEZIONARE NOME FIERA</v>
      </c>
      <c r="I201" s="170"/>
      <c r="J201" s="176" t="s">
        <v>35</v>
      </c>
      <c r="K201" s="176" t="s">
        <v>21</v>
      </c>
      <c r="L201" s="177" t="s">
        <v>74</v>
      </c>
      <c r="M201" s="205">
        <v>0</v>
      </c>
      <c r="N201" s="178">
        <v>0</v>
      </c>
      <c r="O201" s="177">
        <v>0</v>
      </c>
      <c r="P201" s="134" t="str">
        <f t="shared" si="63"/>
        <v>SELEZIONE MESE ATTIVITA'</v>
      </c>
      <c r="Q201" s="179"/>
      <c r="R201" s="178"/>
      <c r="S201" s="176" t="s">
        <v>19</v>
      </c>
      <c r="T201" s="180"/>
    </row>
    <row r="202" spans="1:20" ht="72.75" customHeight="1">
      <c r="A202" s="104">
        <v>651</v>
      </c>
      <c r="B202" s="104" t="str">
        <f t="shared" si="59"/>
        <v>NO</v>
      </c>
      <c r="C202" s="104" t="str">
        <f t="shared" si="60"/>
        <v/>
      </c>
      <c r="D202" s="76" t="str">
        <f t="shared" si="62"/>
        <v>SELEZIONARE PAESE</v>
      </c>
      <c r="E202" s="175">
        <v>52</v>
      </c>
      <c r="F202" s="176" t="s">
        <v>32</v>
      </c>
      <c r="G202" s="103" t="s">
        <v>45</v>
      </c>
      <c r="H202" s="170" t="str">
        <f t="shared" si="56"/>
        <v>SELEZIONARE NOME FIERA</v>
      </c>
      <c r="I202" s="170"/>
      <c r="J202" s="176" t="s">
        <v>35</v>
      </c>
      <c r="K202" s="176" t="s">
        <v>21</v>
      </c>
      <c r="L202" s="177" t="s">
        <v>74</v>
      </c>
      <c r="M202" s="205">
        <v>0</v>
      </c>
      <c r="N202" s="178">
        <v>0</v>
      </c>
      <c r="O202" s="177">
        <v>0</v>
      </c>
      <c r="P202" s="134" t="str">
        <f t="shared" si="63"/>
        <v>SELEZIONE MESE ATTIVITA'</v>
      </c>
      <c r="Q202" s="179"/>
      <c r="R202" s="178"/>
      <c r="S202" s="176" t="s">
        <v>19</v>
      </c>
      <c r="T202" s="180"/>
    </row>
    <row r="203" spans="1:20" ht="72.75" customHeight="1">
      <c r="A203" s="104">
        <v>652</v>
      </c>
      <c r="B203" s="104" t="str">
        <f t="shared" si="59"/>
        <v>NO</v>
      </c>
      <c r="C203" s="104" t="str">
        <f t="shared" si="60"/>
        <v/>
      </c>
      <c r="D203" s="76" t="str">
        <f t="shared" si="62"/>
        <v>SELEZIONARE PAESE</v>
      </c>
      <c r="E203" s="175">
        <v>52</v>
      </c>
      <c r="F203" s="176" t="s">
        <v>32</v>
      </c>
      <c r="G203" s="103" t="s">
        <v>45</v>
      </c>
      <c r="H203" s="170" t="str">
        <f t="shared" si="56"/>
        <v>SELEZIONARE NOME FIERA</v>
      </c>
      <c r="I203" s="170"/>
      <c r="J203" s="176" t="s">
        <v>35</v>
      </c>
      <c r="K203" s="176" t="s">
        <v>21</v>
      </c>
      <c r="L203" s="177" t="s">
        <v>74</v>
      </c>
      <c r="M203" s="205">
        <v>0</v>
      </c>
      <c r="N203" s="178">
        <v>0</v>
      </c>
      <c r="O203" s="177">
        <v>0</v>
      </c>
      <c r="P203" s="134" t="str">
        <f t="shared" si="63"/>
        <v>SELEZIONE MESE ATTIVITA'</v>
      </c>
      <c r="Q203" s="179"/>
      <c r="R203" s="178"/>
      <c r="S203" s="176" t="s">
        <v>19</v>
      </c>
      <c r="T203" s="180"/>
    </row>
    <row r="204" spans="1:20" ht="72.75" customHeight="1">
      <c r="A204" s="104">
        <v>653</v>
      </c>
      <c r="B204" s="104" t="str">
        <f t="shared" si="59"/>
        <v>NO</v>
      </c>
      <c r="C204" s="104" t="str">
        <f t="shared" si="60"/>
        <v/>
      </c>
      <c r="D204" s="76" t="str">
        <f t="shared" si="62"/>
        <v>SELEZIONARE PAESE</v>
      </c>
      <c r="E204" s="109">
        <v>52</v>
      </c>
      <c r="F204" s="110" t="s">
        <v>32</v>
      </c>
      <c r="G204" s="104" t="s">
        <v>45</v>
      </c>
      <c r="H204" s="170" t="str">
        <f t="shared" si="56"/>
        <v>SELEZIONARE NOME FIERA</v>
      </c>
      <c r="I204" s="88"/>
      <c r="J204" s="110" t="s">
        <v>36</v>
      </c>
      <c r="K204" s="110" t="s">
        <v>21</v>
      </c>
      <c r="L204" s="128">
        <f>IF(OR(D204="USA",D204="CANADA",D204="SVIZZERA",D204="CINA",D204="REGNO UNITO"),SUMIFS('MASSIMALI COMPLESSIVI'!C:C,'MASSIMALI COMPLESSIVI'!A:A,'2.FIERE - TRASFERTE - SPED'!J204,'MASSIMALI COMPLESSIVI'!B:B,'2.FIERE - TRASFERTE - SPED'!D204),180)</f>
        <v>180</v>
      </c>
      <c r="M204" s="128">
        <f>L204</f>
        <v>180</v>
      </c>
      <c r="N204" s="77">
        <v>0</v>
      </c>
      <c r="O204" s="128">
        <f>M204*N204</f>
        <v>0</v>
      </c>
      <c r="P204" s="134" t="str">
        <f t="shared" si="63"/>
        <v>SELEZIONE MESE ATTIVITA'</v>
      </c>
      <c r="Q204" s="78"/>
      <c r="R204" s="77"/>
      <c r="S204" s="110" t="s">
        <v>19</v>
      </c>
      <c r="T204" s="79"/>
    </row>
    <row r="205" spans="1:20" ht="72.75" customHeight="1">
      <c r="A205" s="104">
        <v>654</v>
      </c>
      <c r="B205" s="104" t="str">
        <f t="shared" si="59"/>
        <v>NO</v>
      </c>
      <c r="C205" s="104" t="str">
        <f t="shared" si="60"/>
        <v/>
      </c>
      <c r="D205" s="76" t="str">
        <f t="shared" si="62"/>
        <v>SELEZIONARE PAESE</v>
      </c>
      <c r="E205" s="109">
        <v>52</v>
      </c>
      <c r="F205" s="110" t="s">
        <v>32</v>
      </c>
      <c r="G205" s="104" t="s">
        <v>45</v>
      </c>
      <c r="H205" s="170" t="str">
        <f t="shared" si="56"/>
        <v>SELEZIONARE NOME FIERA</v>
      </c>
      <c r="I205" s="88"/>
      <c r="J205" s="110" t="s">
        <v>37</v>
      </c>
      <c r="K205" s="110" t="s">
        <v>21</v>
      </c>
      <c r="L205" s="128">
        <f>IF(OR(D205="USA",D205="CANADA",D205="SVIZZERA",D205="CINA",D205="REGNO UNITO"),SUMIFS('MASSIMALI COMPLESSIVI'!C:C,'MASSIMALI COMPLESSIVI'!A:A,'2.FIERE - TRASFERTE - SPED'!J205,'MASSIMALI COMPLESSIVI'!B:B,'2.FIERE - TRASFERTE - SPED'!D205),60)</f>
        <v>60</v>
      </c>
      <c r="M205" s="128">
        <f>L205</f>
        <v>60</v>
      </c>
      <c r="N205" s="77">
        <v>0</v>
      </c>
      <c r="O205" s="128">
        <f>M205*N205</f>
        <v>0</v>
      </c>
      <c r="P205" s="134" t="str">
        <f t="shared" si="63"/>
        <v>SELEZIONE MESE ATTIVITA'</v>
      </c>
      <c r="Q205" s="78"/>
      <c r="R205" s="77"/>
      <c r="S205" s="110" t="s">
        <v>19</v>
      </c>
      <c r="T205" s="79"/>
    </row>
    <row r="206" spans="1:20" ht="72.75" customHeight="1" thickBot="1">
      <c r="A206" s="104">
        <v>655</v>
      </c>
      <c r="B206" s="104" t="str">
        <f t="shared" si="59"/>
        <v>NO</v>
      </c>
      <c r="C206" s="104" t="str">
        <f t="shared" si="60"/>
        <v/>
      </c>
      <c r="D206" s="80" t="str">
        <f t="shared" si="62"/>
        <v>SELEZIONARE PAESE</v>
      </c>
      <c r="E206" s="111">
        <v>52</v>
      </c>
      <c r="F206" s="112" t="s">
        <v>32</v>
      </c>
      <c r="G206" s="121" t="s">
        <v>45</v>
      </c>
      <c r="H206" s="170" t="str">
        <f t="shared" si="56"/>
        <v>SELEZIONARE NOME FIERA</v>
      </c>
      <c r="I206" s="91"/>
      <c r="J206" s="112" t="s">
        <v>38</v>
      </c>
      <c r="K206" s="112" t="s">
        <v>21</v>
      </c>
      <c r="L206" s="129">
        <f>IF(OR(D206="USA",D206="CANADA",D206="SVIZZERA",D206="CINA",D206="REGNO UNITO"),SUMIFS('MASSIMALI COMPLESSIVI'!C:C,'MASSIMALI COMPLESSIVI'!A:A,'2.FIERE - TRASFERTE - SPED'!J206,'MASSIMALI COMPLESSIVI'!B:B,'2.FIERE - TRASFERTE - SPED'!D206),30)</f>
        <v>30</v>
      </c>
      <c r="M206" s="128">
        <f>L206</f>
        <v>30</v>
      </c>
      <c r="N206" s="81">
        <v>0</v>
      </c>
      <c r="O206" s="129">
        <f>M206*N206</f>
        <v>0</v>
      </c>
      <c r="P206" s="134" t="str">
        <f t="shared" si="63"/>
        <v>SELEZIONE MESE ATTIVITA'</v>
      </c>
      <c r="Q206" s="82"/>
      <c r="R206" s="81"/>
      <c r="S206" s="112" t="s">
        <v>19</v>
      </c>
      <c r="T206" s="83"/>
    </row>
    <row r="207" spans="1:20" ht="72.75" customHeight="1">
      <c r="A207" s="104">
        <v>656</v>
      </c>
      <c r="B207" s="104" t="str">
        <f t="shared" si="59"/>
        <v>NO</v>
      </c>
      <c r="C207" s="104" t="str">
        <f t="shared" si="60"/>
        <v/>
      </c>
      <c r="D207" s="71" t="s">
        <v>18</v>
      </c>
      <c r="E207" s="113">
        <v>53</v>
      </c>
      <c r="F207" s="114" t="s">
        <v>32</v>
      </c>
      <c r="G207" s="114" t="s">
        <v>45</v>
      </c>
      <c r="H207" s="84" t="s">
        <v>46</v>
      </c>
      <c r="I207" s="84"/>
      <c r="J207" s="114" t="s">
        <v>34</v>
      </c>
      <c r="K207" s="114" t="s">
        <v>21</v>
      </c>
      <c r="L207" s="130" t="str">
        <f>IF(OR(D207="USA",D207="CANADA",D207="SVIZZERA",D207="CINA",D207="REGNO UNITO"),SUMIFS('MASSIMALI COMPLESSIVI'!C:C,'MASSIMALI COMPLESSIVI'!A:A,'2.FIERE - TRASFERTE - SPED'!J207,'MASSIMALI COMPLESSIVI'!B:B,'2.FIERE - TRASFERTE - SPED'!D207),"")</f>
        <v/>
      </c>
      <c r="M207" s="85">
        <v>0</v>
      </c>
      <c r="N207" s="84">
        <v>0</v>
      </c>
      <c r="O207" s="130">
        <f>M207*N207</f>
        <v>0</v>
      </c>
      <c r="P207" s="219" t="s">
        <v>23</v>
      </c>
      <c r="Q207" s="86"/>
      <c r="R207" s="84"/>
      <c r="S207" s="114" t="s">
        <v>19</v>
      </c>
      <c r="T207" s="87"/>
    </row>
    <row r="208" spans="1:20" ht="72.75" customHeight="1">
      <c r="A208" s="104">
        <v>657</v>
      </c>
      <c r="B208" s="104" t="str">
        <f t="shared" si="59"/>
        <v>NO</v>
      </c>
      <c r="C208" s="104" t="str">
        <f t="shared" si="60"/>
        <v/>
      </c>
      <c r="D208" s="76" t="str">
        <f>D207</f>
        <v>SELEZIONARE PAESE</v>
      </c>
      <c r="E208" s="167">
        <v>53</v>
      </c>
      <c r="F208" s="168" t="s">
        <v>32</v>
      </c>
      <c r="G208" s="168" t="s">
        <v>45</v>
      </c>
      <c r="H208" s="170" t="str">
        <f t="shared" ref="H208" si="64">H207</f>
        <v>SELEZIONARE NOME FIERA</v>
      </c>
      <c r="I208" s="170"/>
      <c r="J208" s="168" t="s">
        <v>35</v>
      </c>
      <c r="K208" s="168" t="s">
        <v>21</v>
      </c>
      <c r="L208" s="169" t="s">
        <v>74</v>
      </c>
      <c r="M208" s="165">
        <v>0</v>
      </c>
      <c r="N208" s="170">
        <v>0</v>
      </c>
      <c r="O208" s="169">
        <v>0</v>
      </c>
      <c r="P208" s="134" t="str">
        <f>P207</f>
        <v>SELEZIONE MESE ATTIVITA'</v>
      </c>
      <c r="Q208" s="171"/>
      <c r="R208" s="170"/>
      <c r="S208" s="168" t="s">
        <v>19</v>
      </c>
      <c r="T208" s="172"/>
    </row>
    <row r="209" spans="1:20" ht="72.75" customHeight="1">
      <c r="A209" s="104">
        <v>658</v>
      </c>
      <c r="B209" s="104" t="str">
        <f t="shared" si="59"/>
        <v>NO</v>
      </c>
      <c r="C209" s="104" t="str">
        <f t="shared" si="60"/>
        <v/>
      </c>
      <c r="D209" s="76" t="str">
        <f t="shared" ref="D209:D213" si="65">D208</f>
        <v>SELEZIONARE PAESE</v>
      </c>
      <c r="E209" s="167">
        <v>53</v>
      </c>
      <c r="F209" s="168" t="s">
        <v>32</v>
      </c>
      <c r="G209" s="168" t="s">
        <v>45</v>
      </c>
      <c r="H209" s="170" t="str">
        <f t="shared" si="56"/>
        <v>SELEZIONARE NOME FIERA</v>
      </c>
      <c r="I209" s="170"/>
      <c r="J209" s="168" t="s">
        <v>35</v>
      </c>
      <c r="K209" s="168" t="s">
        <v>21</v>
      </c>
      <c r="L209" s="169" t="s">
        <v>74</v>
      </c>
      <c r="M209" s="165">
        <v>0</v>
      </c>
      <c r="N209" s="170">
        <v>0</v>
      </c>
      <c r="O209" s="169">
        <v>0</v>
      </c>
      <c r="P209" s="134" t="str">
        <f t="shared" ref="P209:P215" si="66">P208</f>
        <v>SELEZIONE MESE ATTIVITA'</v>
      </c>
      <c r="Q209" s="171"/>
      <c r="R209" s="170"/>
      <c r="S209" s="168" t="s">
        <v>19</v>
      </c>
      <c r="T209" s="172"/>
    </row>
    <row r="210" spans="1:20" ht="72.75" customHeight="1">
      <c r="A210" s="104">
        <v>659</v>
      </c>
      <c r="B210" s="104" t="str">
        <f t="shared" si="59"/>
        <v>NO</v>
      </c>
      <c r="C210" s="104" t="str">
        <f t="shared" si="60"/>
        <v/>
      </c>
      <c r="D210" s="76" t="str">
        <f t="shared" si="65"/>
        <v>SELEZIONARE PAESE</v>
      </c>
      <c r="E210" s="167">
        <v>53</v>
      </c>
      <c r="F210" s="168" t="s">
        <v>32</v>
      </c>
      <c r="G210" s="168" t="s">
        <v>45</v>
      </c>
      <c r="H210" s="170" t="str">
        <f t="shared" si="56"/>
        <v>SELEZIONARE NOME FIERA</v>
      </c>
      <c r="I210" s="170"/>
      <c r="J210" s="168" t="s">
        <v>35</v>
      </c>
      <c r="K210" s="168" t="s">
        <v>21</v>
      </c>
      <c r="L210" s="169" t="s">
        <v>74</v>
      </c>
      <c r="M210" s="165">
        <v>0</v>
      </c>
      <c r="N210" s="170">
        <v>0</v>
      </c>
      <c r="O210" s="169">
        <v>0</v>
      </c>
      <c r="P210" s="134" t="str">
        <f t="shared" si="66"/>
        <v>SELEZIONE MESE ATTIVITA'</v>
      </c>
      <c r="Q210" s="171"/>
      <c r="R210" s="170"/>
      <c r="S210" s="168" t="s">
        <v>19</v>
      </c>
      <c r="T210" s="172"/>
    </row>
    <row r="211" spans="1:20" ht="72.75" customHeight="1">
      <c r="A211" s="104">
        <v>660</v>
      </c>
      <c r="B211" s="104" t="str">
        <f t="shared" si="59"/>
        <v>NO</v>
      </c>
      <c r="C211" s="104" t="str">
        <f t="shared" si="60"/>
        <v/>
      </c>
      <c r="D211" s="76" t="str">
        <f t="shared" si="65"/>
        <v>SELEZIONARE PAESE</v>
      </c>
      <c r="E211" s="167">
        <v>53</v>
      </c>
      <c r="F211" s="168" t="s">
        <v>32</v>
      </c>
      <c r="G211" s="168" t="s">
        <v>45</v>
      </c>
      <c r="H211" s="170" t="str">
        <f t="shared" si="56"/>
        <v>SELEZIONARE NOME FIERA</v>
      </c>
      <c r="I211" s="170"/>
      <c r="J211" s="168" t="s">
        <v>35</v>
      </c>
      <c r="K211" s="168" t="s">
        <v>21</v>
      </c>
      <c r="L211" s="169" t="s">
        <v>74</v>
      </c>
      <c r="M211" s="165">
        <v>0</v>
      </c>
      <c r="N211" s="170">
        <v>0</v>
      </c>
      <c r="O211" s="169">
        <v>0</v>
      </c>
      <c r="P211" s="134" t="str">
        <f t="shared" si="66"/>
        <v>SELEZIONE MESE ATTIVITA'</v>
      </c>
      <c r="Q211" s="171"/>
      <c r="R211" s="170"/>
      <c r="S211" s="168" t="s">
        <v>19</v>
      </c>
      <c r="T211" s="172"/>
    </row>
    <row r="212" spans="1:20" ht="72.75" customHeight="1">
      <c r="A212" s="104">
        <v>661</v>
      </c>
      <c r="B212" s="104" t="str">
        <f t="shared" si="59"/>
        <v>NO</v>
      </c>
      <c r="C212" s="104" t="str">
        <f t="shared" si="60"/>
        <v/>
      </c>
      <c r="D212" s="76" t="str">
        <f t="shared" si="65"/>
        <v>SELEZIONARE PAESE</v>
      </c>
      <c r="E212" s="167">
        <v>53</v>
      </c>
      <c r="F212" s="168" t="s">
        <v>32</v>
      </c>
      <c r="G212" s="168" t="s">
        <v>45</v>
      </c>
      <c r="H212" s="170" t="str">
        <f t="shared" si="56"/>
        <v>SELEZIONARE NOME FIERA</v>
      </c>
      <c r="I212" s="170"/>
      <c r="J212" s="168" t="s">
        <v>35</v>
      </c>
      <c r="K212" s="168" t="s">
        <v>21</v>
      </c>
      <c r="L212" s="169" t="s">
        <v>74</v>
      </c>
      <c r="M212" s="165">
        <v>0</v>
      </c>
      <c r="N212" s="170">
        <v>0</v>
      </c>
      <c r="O212" s="169">
        <v>0</v>
      </c>
      <c r="P212" s="134" t="str">
        <f t="shared" si="66"/>
        <v>SELEZIONE MESE ATTIVITA'</v>
      </c>
      <c r="Q212" s="171"/>
      <c r="R212" s="170"/>
      <c r="S212" s="168" t="s">
        <v>19</v>
      </c>
      <c r="T212" s="172"/>
    </row>
    <row r="213" spans="1:20" ht="72.75" customHeight="1">
      <c r="A213" s="104">
        <v>662</v>
      </c>
      <c r="B213" s="104" t="str">
        <f t="shared" si="59"/>
        <v>NO</v>
      </c>
      <c r="C213" s="104" t="str">
        <f t="shared" si="60"/>
        <v/>
      </c>
      <c r="D213" s="76" t="str">
        <f t="shared" si="65"/>
        <v>SELEZIONARE PAESE</v>
      </c>
      <c r="E213" s="115">
        <v>53</v>
      </c>
      <c r="F213" s="116" t="s">
        <v>32</v>
      </c>
      <c r="G213" s="116" t="s">
        <v>45</v>
      </c>
      <c r="H213" s="170" t="str">
        <f t="shared" si="56"/>
        <v>SELEZIONARE NOME FIERA</v>
      </c>
      <c r="I213" s="88"/>
      <c r="J213" s="116" t="s">
        <v>36</v>
      </c>
      <c r="K213" s="116" t="s">
        <v>21</v>
      </c>
      <c r="L213" s="126">
        <f>IF(OR(D213="USA",D213="CANADA",D213="SVIZZERA",D213="CINA",D213="REGNO UNITO"),SUMIFS('MASSIMALI COMPLESSIVI'!C:C,'MASSIMALI COMPLESSIVI'!A:A,'2.FIERE - TRASFERTE - SPED'!J213,'MASSIMALI COMPLESSIVI'!B:B,'2.FIERE - TRASFERTE - SPED'!D213),180)</f>
        <v>180</v>
      </c>
      <c r="M213" s="126">
        <f>L213</f>
        <v>180</v>
      </c>
      <c r="N213" s="88">
        <v>0</v>
      </c>
      <c r="O213" s="126">
        <f>M213*N213</f>
        <v>0</v>
      </c>
      <c r="P213" s="134" t="str">
        <f t="shared" si="66"/>
        <v>SELEZIONE MESE ATTIVITA'</v>
      </c>
      <c r="Q213" s="89"/>
      <c r="R213" s="88"/>
      <c r="S213" s="116" t="s">
        <v>19</v>
      </c>
      <c r="T213" s="90"/>
    </row>
    <row r="214" spans="1:20" ht="72.75" customHeight="1">
      <c r="A214" s="104">
        <v>663</v>
      </c>
      <c r="B214" s="104" t="str">
        <f t="shared" si="59"/>
        <v>NO</v>
      </c>
      <c r="C214" s="104" t="str">
        <f t="shared" si="60"/>
        <v/>
      </c>
      <c r="D214" s="76" t="str">
        <f t="shared" si="62"/>
        <v>SELEZIONARE PAESE</v>
      </c>
      <c r="E214" s="115">
        <v>53</v>
      </c>
      <c r="F214" s="116" t="s">
        <v>32</v>
      </c>
      <c r="G214" s="116" t="s">
        <v>45</v>
      </c>
      <c r="H214" s="170" t="str">
        <f t="shared" si="56"/>
        <v>SELEZIONARE NOME FIERA</v>
      </c>
      <c r="I214" s="88"/>
      <c r="J214" s="116" t="s">
        <v>37</v>
      </c>
      <c r="K214" s="116" t="s">
        <v>21</v>
      </c>
      <c r="L214" s="126">
        <f>IF(OR(D214="USA",D214="CANADA",D214="SVIZZERA",D214="CINA",D214="REGNO UNITO"),SUMIFS('MASSIMALI COMPLESSIVI'!C:C,'MASSIMALI COMPLESSIVI'!A:A,'2.FIERE - TRASFERTE - SPED'!J214,'MASSIMALI COMPLESSIVI'!B:B,'2.FIERE - TRASFERTE - SPED'!D214),60)</f>
        <v>60</v>
      </c>
      <c r="M214" s="126">
        <f>L214</f>
        <v>60</v>
      </c>
      <c r="N214" s="88">
        <v>0</v>
      </c>
      <c r="O214" s="126">
        <f>M214*N214</f>
        <v>0</v>
      </c>
      <c r="P214" s="134" t="str">
        <f t="shared" si="66"/>
        <v>SELEZIONE MESE ATTIVITA'</v>
      </c>
      <c r="Q214" s="89"/>
      <c r="R214" s="88"/>
      <c r="S214" s="116" t="s">
        <v>19</v>
      </c>
      <c r="T214" s="90"/>
    </row>
    <row r="215" spans="1:20" ht="72.75" customHeight="1" thickBot="1">
      <c r="A215" s="104">
        <v>664</v>
      </c>
      <c r="B215" s="104" t="str">
        <f t="shared" si="59"/>
        <v>NO</v>
      </c>
      <c r="C215" s="104" t="str">
        <f t="shared" si="60"/>
        <v/>
      </c>
      <c r="D215" s="80" t="str">
        <f t="shared" si="62"/>
        <v>SELEZIONARE PAESE</v>
      </c>
      <c r="E215" s="117">
        <v>53</v>
      </c>
      <c r="F215" s="118" t="s">
        <v>32</v>
      </c>
      <c r="G215" s="118" t="s">
        <v>45</v>
      </c>
      <c r="H215" s="170" t="str">
        <f t="shared" si="56"/>
        <v>SELEZIONARE NOME FIERA</v>
      </c>
      <c r="I215" s="91"/>
      <c r="J215" s="118" t="s">
        <v>38</v>
      </c>
      <c r="K215" s="118" t="s">
        <v>21</v>
      </c>
      <c r="L215" s="131">
        <f>IF(OR(D215="USA",D215="CANADA",D215="SVIZZERA",D215="CINA",D215="REGNO UNITO"),SUMIFS('MASSIMALI COMPLESSIVI'!C:C,'MASSIMALI COMPLESSIVI'!A:A,'2.FIERE - TRASFERTE - SPED'!J215,'MASSIMALI COMPLESSIVI'!B:B,'2.FIERE - TRASFERTE - SPED'!D215),30)</f>
        <v>30</v>
      </c>
      <c r="M215" s="126">
        <f>L215</f>
        <v>30</v>
      </c>
      <c r="N215" s="91">
        <v>0</v>
      </c>
      <c r="O215" s="131">
        <f>M215*N215</f>
        <v>0</v>
      </c>
      <c r="P215" s="246" t="str">
        <f t="shared" si="66"/>
        <v>SELEZIONE MESE ATTIVITA'</v>
      </c>
      <c r="Q215" s="92"/>
      <c r="R215" s="91"/>
      <c r="S215" s="118" t="s">
        <v>19</v>
      </c>
      <c r="T215" s="93"/>
    </row>
    <row r="216" spans="1:20" ht="72.75" customHeight="1">
      <c r="A216" s="104">
        <v>665</v>
      </c>
      <c r="B216" s="104" t="str">
        <f t="shared" si="59"/>
        <v>NO</v>
      </c>
      <c r="C216" s="104" t="str">
        <f t="shared" si="60"/>
        <v/>
      </c>
      <c r="D216" s="71" t="s">
        <v>18</v>
      </c>
      <c r="E216" s="107">
        <v>54</v>
      </c>
      <c r="F216" s="108" t="s">
        <v>32</v>
      </c>
      <c r="G216" s="120" t="s">
        <v>45</v>
      </c>
      <c r="H216" s="84" t="s">
        <v>46</v>
      </c>
      <c r="I216" s="84"/>
      <c r="J216" s="108" t="s">
        <v>34</v>
      </c>
      <c r="K216" s="108" t="s">
        <v>21</v>
      </c>
      <c r="L216" s="127" t="str">
        <f>IF(OR(D216="USA",D216="CANADA",D216="SVIZZERA",D216="CINA",D216="REGNO UNITO"),SUMIFS('MASSIMALI COMPLESSIVI'!C:C,'MASSIMALI COMPLESSIVI'!A:A,'2.FIERE - TRASFERTE - SPED'!J216,'MASSIMALI COMPLESSIVI'!B:B,'2.FIERE - TRASFERTE - SPED'!D216),"")</f>
        <v/>
      </c>
      <c r="M216" s="73">
        <v>0</v>
      </c>
      <c r="N216" s="72">
        <v>0</v>
      </c>
      <c r="O216" s="127">
        <f>M216*N216</f>
        <v>0</v>
      </c>
      <c r="P216" s="219" t="s">
        <v>23</v>
      </c>
      <c r="Q216" s="74"/>
      <c r="R216" s="72"/>
      <c r="S216" s="108" t="s">
        <v>19</v>
      </c>
      <c r="T216" s="75"/>
    </row>
    <row r="217" spans="1:20" ht="72.75" customHeight="1">
      <c r="A217" s="104">
        <v>666</v>
      </c>
      <c r="B217" s="104" t="str">
        <f t="shared" si="59"/>
        <v>NO</v>
      </c>
      <c r="C217" s="104" t="str">
        <f t="shared" si="60"/>
        <v/>
      </c>
      <c r="D217" s="76" t="str">
        <f>D216</f>
        <v>SELEZIONARE PAESE</v>
      </c>
      <c r="E217" s="175">
        <v>54</v>
      </c>
      <c r="F217" s="176" t="s">
        <v>32</v>
      </c>
      <c r="G217" s="103" t="s">
        <v>45</v>
      </c>
      <c r="H217" s="170" t="str">
        <f t="shared" ref="H217" si="67">H216</f>
        <v>SELEZIONARE NOME FIERA</v>
      </c>
      <c r="I217" s="170"/>
      <c r="J217" s="176" t="s">
        <v>35</v>
      </c>
      <c r="K217" s="176" t="s">
        <v>21</v>
      </c>
      <c r="L217" s="177" t="s">
        <v>74</v>
      </c>
      <c r="M217" s="205">
        <v>0</v>
      </c>
      <c r="N217" s="178">
        <v>0</v>
      </c>
      <c r="O217" s="177">
        <v>0</v>
      </c>
      <c r="P217" s="134" t="str">
        <f>P216</f>
        <v>SELEZIONE MESE ATTIVITA'</v>
      </c>
      <c r="Q217" s="179"/>
      <c r="R217" s="178"/>
      <c r="S217" s="176" t="s">
        <v>19</v>
      </c>
      <c r="T217" s="180"/>
    </row>
    <row r="218" spans="1:20" ht="72.75" customHeight="1">
      <c r="A218" s="104">
        <v>667</v>
      </c>
      <c r="B218" s="104" t="str">
        <f t="shared" si="59"/>
        <v>NO</v>
      </c>
      <c r="C218" s="104" t="str">
        <f t="shared" si="60"/>
        <v/>
      </c>
      <c r="D218" s="76" t="str">
        <f t="shared" ref="D218:D233" si="68">D217</f>
        <v>SELEZIONARE PAESE</v>
      </c>
      <c r="E218" s="175">
        <v>54</v>
      </c>
      <c r="F218" s="176" t="s">
        <v>32</v>
      </c>
      <c r="G218" s="103" t="s">
        <v>45</v>
      </c>
      <c r="H218" s="170" t="str">
        <f t="shared" si="56"/>
        <v>SELEZIONARE NOME FIERA</v>
      </c>
      <c r="I218" s="170"/>
      <c r="J218" s="176" t="s">
        <v>35</v>
      </c>
      <c r="K218" s="176" t="s">
        <v>21</v>
      </c>
      <c r="L218" s="177" t="s">
        <v>74</v>
      </c>
      <c r="M218" s="205">
        <v>0</v>
      </c>
      <c r="N218" s="178">
        <v>0</v>
      </c>
      <c r="O218" s="177">
        <v>0</v>
      </c>
      <c r="P218" s="134" t="str">
        <f t="shared" ref="P218:P224" si="69">P217</f>
        <v>SELEZIONE MESE ATTIVITA'</v>
      </c>
      <c r="Q218" s="179"/>
      <c r="R218" s="178"/>
      <c r="S218" s="176" t="s">
        <v>19</v>
      </c>
      <c r="T218" s="180"/>
    </row>
    <row r="219" spans="1:20" ht="72.75" customHeight="1">
      <c r="A219" s="104">
        <v>668</v>
      </c>
      <c r="B219" s="104" t="str">
        <f t="shared" si="59"/>
        <v>NO</v>
      </c>
      <c r="C219" s="104" t="str">
        <f t="shared" si="60"/>
        <v/>
      </c>
      <c r="D219" s="76" t="str">
        <f t="shared" si="68"/>
        <v>SELEZIONARE PAESE</v>
      </c>
      <c r="E219" s="175">
        <v>54</v>
      </c>
      <c r="F219" s="176" t="s">
        <v>32</v>
      </c>
      <c r="G219" s="103" t="s">
        <v>45</v>
      </c>
      <c r="H219" s="170" t="str">
        <f t="shared" si="56"/>
        <v>SELEZIONARE NOME FIERA</v>
      </c>
      <c r="I219" s="170"/>
      <c r="J219" s="176" t="s">
        <v>35</v>
      </c>
      <c r="K219" s="176" t="s">
        <v>21</v>
      </c>
      <c r="L219" s="177" t="s">
        <v>74</v>
      </c>
      <c r="M219" s="205">
        <v>0</v>
      </c>
      <c r="N219" s="178">
        <v>0</v>
      </c>
      <c r="O219" s="177">
        <v>0</v>
      </c>
      <c r="P219" s="134" t="str">
        <f t="shared" si="69"/>
        <v>SELEZIONE MESE ATTIVITA'</v>
      </c>
      <c r="Q219" s="179"/>
      <c r="R219" s="178"/>
      <c r="S219" s="176" t="s">
        <v>19</v>
      </c>
      <c r="T219" s="180"/>
    </row>
    <row r="220" spans="1:20" ht="72.75" customHeight="1">
      <c r="A220" s="104">
        <v>669</v>
      </c>
      <c r="B220" s="104" t="str">
        <f t="shared" si="59"/>
        <v>NO</v>
      </c>
      <c r="C220" s="104" t="str">
        <f t="shared" si="60"/>
        <v/>
      </c>
      <c r="D220" s="76" t="str">
        <f t="shared" si="68"/>
        <v>SELEZIONARE PAESE</v>
      </c>
      <c r="E220" s="175">
        <v>54</v>
      </c>
      <c r="F220" s="176" t="s">
        <v>32</v>
      </c>
      <c r="G220" s="103" t="s">
        <v>45</v>
      </c>
      <c r="H220" s="170" t="str">
        <f t="shared" si="56"/>
        <v>SELEZIONARE NOME FIERA</v>
      </c>
      <c r="I220" s="170"/>
      <c r="J220" s="176" t="s">
        <v>35</v>
      </c>
      <c r="K220" s="176" t="s">
        <v>21</v>
      </c>
      <c r="L220" s="177" t="s">
        <v>74</v>
      </c>
      <c r="M220" s="205">
        <v>0</v>
      </c>
      <c r="N220" s="178">
        <v>0</v>
      </c>
      <c r="O220" s="177">
        <v>0</v>
      </c>
      <c r="P220" s="134" t="str">
        <f t="shared" si="69"/>
        <v>SELEZIONE MESE ATTIVITA'</v>
      </c>
      <c r="Q220" s="179"/>
      <c r="R220" s="178"/>
      <c r="S220" s="176" t="s">
        <v>19</v>
      </c>
      <c r="T220" s="180"/>
    </row>
    <row r="221" spans="1:20" ht="72.75" customHeight="1">
      <c r="A221" s="104">
        <v>670</v>
      </c>
      <c r="B221" s="104" t="str">
        <f t="shared" si="59"/>
        <v>NO</v>
      </c>
      <c r="C221" s="104" t="str">
        <f t="shared" si="60"/>
        <v/>
      </c>
      <c r="D221" s="76" t="str">
        <f t="shared" si="68"/>
        <v>SELEZIONARE PAESE</v>
      </c>
      <c r="E221" s="175">
        <v>54</v>
      </c>
      <c r="F221" s="176" t="s">
        <v>32</v>
      </c>
      <c r="G221" s="103" t="s">
        <v>45</v>
      </c>
      <c r="H221" s="170" t="str">
        <f t="shared" si="56"/>
        <v>SELEZIONARE NOME FIERA</v>
      </c>
      <c r="I221" s="170"/>
      <c r="J221" s="176" t="s">
        <v>35</v>
      </c>
      <c r="K221" s="176" t="s">
        <v>21</v>
      </c>
      <c r="L221" s="177" t="s">
        <v>74</v>
      </c>
      <c r="M221" s="205">
        <v>0</v>
      </c>
      <c r="N221" s="178">
        <v>0</v>
      </c>
      <c r="O221" s="177">
        <v>0</v>
      </c>
      <c r="P221" s="134" t="str">
        <f t="shared" si="69"/>
        <v>SELEZIONE MESE ATTIVITA'</v>
      </c>
      <c r="Q221" s="179"/>
      <c r="R221" s="178"/>
      <c r="S221" s="176" t="s">
        <v>19</v>
      </c>
      <c r="T221" s="180"/>
    </row>
    <row r="222" spans="1:20" ht="72.75" customHeight="1">
      <c r="A222" s="104">
        <v>671</v>
      </c>
      <c r="B222" s="104" t="str">
        <f t="shared" si="59"/>
        <v>NO</v>
      </c>
      <c r="C222" s="104" t="str">
        <f t="shared" si="60"/>
        <v/>
      </c>
      <c r="D222" s="76" t="str">
        <f t="shared" si="68"/>
        <v>SELEZIONARE PAESE</v>
      </c>
      <c r="E222" s="109">
        <v>54</v>
      </c>
      <c r="F222" s="110" t="s">
        <v>32</v>
      </c>
      <c r="G222" s="104" t="s">
        <v>45</v>
      </c>
      <c r="H222" s="170" t="str">
        <f t="shared" si="56"/>
        <v>SELEZIONARE NOME FIERA</v>
      </c>
      <c r="I222" s="88"/>
      <c r="J222" s="110" t="s">
        <v>36</v>
      </c>
      <c r="K222" s="110" t="s">
        <v>21</v>
      </c>
      <c r="L222" s="128">
        <f>IF(OR(D222="USA",D222="CANADA",D222="SVIZZERA",D222="CINA",D222="REGNO UNITO"),SUMIFS('MASSIMALI COMPLESSIVI'!C:C,'MASSIMALI COMPLESSIVI'!A:A,'2.FIERE - TRASFERTE - SPED'!J222,'MASSIMALI COMPLESSIVI'!B:B,'2.FIERE - TRASFERTE - SPED'!D222),180)</f>
        <v>180</v>
      </c>
      <c r="M222" s="128">
        <f>L222</f>
        <v>180</v>
      </c>
      <c r="N222" s="77">
        <v>0</v>
      </c>
      <c r="O222" s="128">
        <f>M222*N222</f>
        <v>0</v>
      </c>
      <c r="P222" s="134" t="str">
        <f t="shared" si="69"/>
        <v>SELEZIONE MESE ATTIVITA'</v>
      </c>
      <c r="Q222" s="78"/>
      <c r="R222" s="77"/>
      <c r="S222" s="110" t="s">
        <v>19</v>
      </c>
      <c r="T222" s="79"/>
    </row>
    <row r="223" spans="1:20" ht="72.75" customHeight="1">
      <c r="A223" s="104">
        <v>672</v>
      </c>
      <c r="B223" s="104" t="str">
        <f t="shared" si="59"/>
        <v>NO</v>
      </c>
      <c r="C223" s="104" t="str">
        <f t="shared" si="60"/>
        <v/>
      </c>
      <c r="D223" s="76" t="str">
        <f t="shared" si="68"/>
        <v>SELEZIONARE PAESE</v>
      </c>
      <c r="E223" s="109">
        <v>54</v>
      </c>
      <c r="F223" s="110" t="s">
        <v>32</v>
      </c>
      <c r="G223" s="104" t="s">
        <v>45</v>
      </c>
      <c r="H223" s="170" t="str">
        <f t="shared" si="56"/>
        <v>SELEZIONARE NOME FIERA</v>
      </c>
      <c r="I223" s="88"/>
      <c r="J223" s="110" t="s">
        <v>37</v>
      </c>
      <c r="K223" s="110" t="s">
        <v>21</v>
      </c>
      <c r="L223" s="128">
        <f>IF(OR(D223="USA",D223="CANADA",D223="SVIZZERA",D223="CINA",D223="REGNO UNITO"),SUMIFS('MASSIMALI COMPLESSIVI'!C:C,'MASSIMALI COMPLESSIVI'!A:A,'2.FIERE - TRASFERTE - SPED'!J223,'MASSIMALI COMPLESSIVI'!B:B,'2.FIERE - TRASFERTE - SPED'!D223),60)</f>
        <v>60</v>
      </c>
      <c r="M223" s="128">
        <f>L223</f>
        <v>60</v>
      </c>
      <c r="N223" s="77">
        <v>0</v>
      </c>
      <c r="O223" s="128">
        <f>M223*N223</f>
        <v>0</v>
      </c>
      <c r="P223" s="134" t="str">
        <f t="shared" si="69"/>
        <v>SELEZIONE MESE ATTIVITA'</v>
      </c>
      <c r="Q223" s="78"/>
      <c r="R223" s="77"/>
      <c r="S223" s="110" t="s">
        <v>19</v>
      </c>
      <c r="T223" s="79"/>
    </row>
    <row r="224" spans="1:20" ht="72.75" customHeight="1" thickBot="1">
      <c r="A224" s="104">
        <v>673</v>
      </c>
      <c r="B224" s="104" t="str">
        <f t="shared" si="59"/>
        <v>NO</v>
      </c>
      <c r="C224" s="104" t="str">
        <f t="shared" si="60"/>
        <v/>
      </c>
      <c r="D224" s="80" t="str">
        <f t="shared" si="68"/>
        <v>SELEZIONARE PAESE</v>
      </c>
      <c r="E224" s="111">
        <v>54</v>
      </c>
      <c r="F224" s="112" t="s">
        <v>32</v>
      </c>
      <c r="G224" s="121" t="s">
        <v>45</v>
      </c>
      <c r="H224" s="170" t="str">
        <f t="shared" si="56"/>
        <v>SELEZIONARE NOME FIERA</v>
      </c>
      <c r="I224" s="91"/>
      <c r="J224" s="112" t="s">
        <v>38</v>
      </c>
      <c r="K224" s="112" t="s">
        <v>21</v>
      </c>
      <c r="L224" s="129">
        <f>IF(OR(D224="USA",D224="CANADA",D224="SVIZZERA",D224="CINA",D224="REGNO UNITO"),SUMIFS('MASSIMALI COMPLESSIVI'!C:C,'MASSIMALI COMPLESSIVI'!A:A,'2.FIERE - TRASFERTE - SPED'!J224,'MASSIMALI COMPLESSIVI'!B:B,'2.FIERE - TRASFERTE - SPED'!D224),30)</f>
        <v>30</v>
      </c>
      <c r="M224" s="128">
        <f>L224</f>
        <v>30</v>
      </c>
      <c r="N224" s="81">
        <v>0</v>
      </c>
      <c r="O224" s="129">
        <f>M224*N224</f>
        <v>0</v>
      </c>
      <c r="P224" s="134" t="str">
        <f t="shared" si="69"/>
        <v>SELEZIONE MESE ATTIVITA'</v>
      </c>
      <c r="Q224" s="82"/>
      <c r="R224" s="81"/>
      <c r="S224" s="112" t="s">
        <v>19</v>
      </c>
      <c r="T224" s="83"/>
    </row>
    <row r="225" spans="1:20" ht="72.75" customHeight="1">
      <c r="A225" s="104">
        <v>674</v>
      </c>
      <c r="B225" s="104" t="str">
        <f t="shared" si="59"/>
        <v>NO</v>
      </c>
      <c r="C225" s="104" t="str">
        <f t="shared" si="60"/>
        <v/>
      </c>
      <c r="D225" s="71" t="s">
        <v>18</v>
      </c>
      <c r="E225" s="113">
        <v>55</v>
      </c>
      <c r="F225" s="114" t="s">
        <v>32</v>
      </c>
      <c r="G225" s="114" t="s">
        <v>45</v>
      </c>
      <c r="H225" s="84" t="s">
        <v>46</v>
      </c>
      <c r="I225" s="84"/>
      <c r="J225" s="114" t="s">
        <v>34</v>
      </c>
      <c r="K225" s="114" t="s">
        <v>21</v>
      </c>
      <c r="L225" s="130" t="str">
        <f>IF(OR(D225="USA",D225="CANADA",D225="SVIZZERA",D225="CINA",D225="REGNO UNITO"),SUMIFS('MASSIMALI COMPLESSIVI'!C:C,'MASSIMALI COMPLESSIVI'!A:A,'2.FIERE - TRASFERTE - SPED'!J225,'MASSIMALI COMPLESSIVI'!B:B,'2.FIERE - TRASFERTE - SPED'!D225),"")</f>
        <v/>
      </c>
      <c r="M225" s="85">
        <v>0</v>
      </c>
      <c r="N225" s="84">
        <v>0</v>
      </c>
      <c r="O225" s="130">
        <f>M225*N225</f>
        <v>0</v>
      </c>
      <c r="P225" s="219" t="s">
        <v>23</v>
      </c>
      <c r="Q225" s="86"/>
      <c r="R225" s="84"/>
      <c r="S225" s="114" t="s">
        <v>19</v>
      </c>
      <c r="T225" s="87"/>
    </row>
    <row r="226" spans="1:20" ht="72.75" customHeight="1">
      <c r="A226" s="104">
        <v>675</v>
      </c>
      <c r="B226" s="104" t="str">
        <f t="shared" si="59"/>
        <v>NO</v>
      </c>
      <c r="C226" s="104" t="str">
        <f t="shared" si="60"/>
        <v/>
      </c>
      <c r="D226" s="76" t="str">
        <f>D225</f>
        <v>SELEZIONARE PAESE</v>
      </c>
      <c r="E226" s="167">
        <v>55</v>
      </c>
      <c r="F226" s="168" t="s">
        <v>32</v>
      </c>
      <c r="G226" s="168" t="s">
        <v>45</v>
      </c>
      <c r="H226" s="170" t="str">
        <f t="shared" ref="H226" si="70">H225</f>
        <v>SELEZIONARE NOME FIERA</v>
      </c>
      <c r="I226" s="170"/>
      <c r="J226" s="168" t="s">
        <v>35</v>
      </c>
      <c r="K226" s="168" t="s">
        <v>21</v>
      </c>
      <c r="L226" s="169" t="s">
        <v>74</v>
      </c>
      <c r="M226" s="165">
        <v>0</v>
      </c>
      <c r="N226" s="170">
        <v>0</v>
      </c>
      <c r="O226" s="169">
        <v>0</v>
      </c>
      <c r="P226" s="134" t="str">
        <f>P225</f>
        <v>SELEZIONE MESE ATTIVITA'</v>
      </c>
      <c r="Q226" s="171"/>
      <c r="R226" s="170"/>
      <c r="S226" s="168" t="s">
        <v>19</v>
      </c>
      <c r="T226" s="172"/>
    </row>
    <row r="227" spans="1:20" ht="72.75" customHeight="1">
      <c r="A227" s="104">
        <v>676</v>
      </c>
      <c r="B227" s="104" t="str">
        <f t="shared" si="59"/>
        <v>NO</v>
      </c>
      <c r="C227" s="104" t="str">
        <f t="shared" si="60"/>
        <v/>
      </c>
      <c r="D227" s="76" t="str">
        <f t="shared" ref="D227:D231" si="71">D226</f>
        <v>SELEZIONARE PAESE</v>
      </c>
      <c r="E227" s="167">
        <v>55</v>
      </c>
      <c r="F227" s="168" t="s">
        <v>32</v>
      </c>
      <c r="G227" s="168" t="s">
        <v>45</v>
      </c>
      <c r="H227" s="170" t="str">
        <f t="shared" si="56"/>
        <v>SELEZIONARE NOME FIERA</v>
      </c>
      <c r="I227" s="170"/>
      <c r="J227" s="168" t="s">
        <v>35</v>
      </c>
      <c r="K227" s="168" t="s">
        <v>21</v>
      </c>
      <c r="L227" s="169" t="s">
        <v>74</v>
      </c>
      <c r="M227" s="165">
        <v>0</v>
      </c>
      <c r="N227" s="170">
        <v>0</v>
      </c>
      <c r="O227" s="169">
        <v>0</v>
      </c>
      <c r="P227" s="134" t="str">
        <f t="shared" ref="P227:P233" si="72">P226</f>
        <v>SELEZIONE MESE ATTIVITA'</v>
      </c>
      <c r="Q227" s="171"/>
      <c r="R227" s="170"/>
      <c r="S227" s="168" t="s">
        <v>19</v>
      </c>
      <c r="T227" s="172"/>
    </row>
    <row r="228" spans="1:20" ht="72.75" customHeight="1">
      <c r="A228" s="104">
        <v>677</v>
      </c>
      <c r="B228" s="104" t="str">
        <f t="shared" si="59"/>
        <v>NO</v>
      </c>
      <c r="C228" s="104" t="str">
        <f t="shared" si="60"/>
        <v/>
      </c>
      <c r="D228" s="76" t="str">
        <f t="shared" si="71"/>
        <v>SELEZIONARE PAESE</v>
      </c>
      <c r="E228" s="167">
        <v>55</v>
      </c>
      <c r="F228" s="168" t="s">
        <v>32</v>
      </c>
      <c r="G228" s="168" t="s">
        <v>45</v>
      </c>
      <c r="H228" s="170" t="str">
        <f t="shared" si="56"/>
        <v>SELEZIONARE NOME FIERA</v>
      </c>
      <c r="I228" s="170"/>
      <c r="J228" s="168" t="s">
        <v>35</v>
      </c>
      <c r="K228" s="168" t="s">
        <v>21</v>
      </c>
      <c r="L228" s="169" t="s">
        <v>74</v>
      </c>
      <c r="M228" s="165">
        <v>0</v>
      </c>
      <c r="N228" s="170">
        <v>0</v>
      </c>
      <c r="O228" s="169">
        <v>0</v>
      </c>
      <c r="P228" s="134" t="str">
        <f t="shared" si="72"/>
        <v>SELEZIONE MESE ATTIVITA'</v>
      </c>
      <c r="Q228" s="171"/>
      <c r="R228" s="170"/>
      <c r="S228" s="168" t="s">
        <v>19</v>
      </c>
      <c r="T228" s="172"/>
    </row>
    <row r="229" spans="1:20" ht="72.75" customHeight="1">
      <c r="A229" s="104">
        <v>678</v>
      </c>
      <c r="B229" s="104" t="str">
        <f t="shared" si="59"/>
        <v>NO</v>
      </c>
      <c r="C229" s="104" t="str">
        <f t="shared" si="60"/>
        <v/>
      </c>
      <c r="D229" s="76" t="str">
        <f t="shared" si="71"/>
        <v>SELEZIONARE PAESE</v>
      </c>
      <c r="E229" s="167">
        <v>55</v>
      </c>
      <c r="F229" s="168" t="s">
        <v>32</v>
      </c>
      <c r="G229" s="168" t="s">
        <v>45</v>
      </c>
      <c r="H229" s="170" t="str">
        <f t="shared" si="56"/>
        <v>SELEZIONARE NOME FIERA</v>
      </c>
      <c r="I229" s="170"/>
      <c r="J229" s="168" t="s">
        <v>35</v>
      </c>
      <c r="K229" s="168" t="s">
        <v>21</v>
      </c>
      <c r="L229" s="169" t="s">
        <v>74</v>
      </c>
      <c r="M229" s="165">
        <v>0</v>
      </c>
      <c r="N229" s="170">
        <v>0</v>
      </c>
      <c r="O229" s="169">
        <v>0</v>
      </c>
      <c r="P229" s="134" t="str">
        <f t="shared" si="72"/>
        <v>SELEZIONE MESE ATTIVITA'</v>
      </c>
      <c r="Q229" s="171"/>
      <c r="R229" s="170"/>
      <c r="S229" s="168" t="s">
        <v>19</v>
      </c>
      <c r="T229" s="172"/>
    </row>
    <row r="230" spans="1:20" ht="72.75" customHeight="1">
      <c r="A230" s="104">
        <v>679</v>
      </c>
      <c r="B230" s="104" t="str">
        <f t="shared" si="59"/>
        <v>NO</v>
      </c>
      <c r="C230" s="104" t="str">
        <f t="shared" si="60"/>
        <v/>
      </c>
      <c r="D230" s="76" t="str">
        <f t="shared" si="71"/>
        <v>SELEZIONARE PAESE</v>
      </c>
      <c r="E230" s="167">
        <v>55</v>
      </c>
      <c r="F230" s="168" t="s">
        <v>32</v>
      </c>
      <c r="G230" s="168" t="s">
        <v>45</v>
      </c>
      <c r="H230" s="170" t="str">
        <f t="shared" si="56"/>
        <v>SELEZIONARE NOME FIERA</v>
      </c>
      <c r="I230" s="170"/>
      <c r="J230" s="168" t="s">
        <v>35</v>
      </c>
      <c r="K230" s="168" t="s">
        <v>21</v>
      </c>
      <c r="L230" s="169" t="s">
        <v>74</v>
      </c>
      <c r="M230" s="165">
        <v>0</v>
      </c>
      <c r="N230" s="170">
        <v>0</v>
      </c>
      <c r="O230" s="169">
        <v>0</v>
      </c>
      <c r="P230" s="134" t="str">
        <f t="shared" si="72"/>
        <v>SELEZIONE MESE ATTIVITA'</v>
      </c>
      <c r="Q230" s="171"/>
      <c r="R230" s="170"/>
      <c r="S230" s="168" t="s">
        <v>19</v>
      </c>
      <c r="T230" s="172"/>
    </row>
    <row r="231" spans="1:20" ht="72.75" customHeight="1">
      <c r="A231" s="104">
        <v>680</v>
      </c>
      <c r="B231" s="104" t="str">
        <f t="shared" si="59"/>
        <v>NO</v>
      </c>
      <c r="C231" s="104" t="str">
        <f t="shared" si="60"/>
        <v/>
      </c>
      <c r="D231" s="76" t="str">
        <f t="shared" si="71"/>
        <v>SELEZIONARE PAESE</v>
      </c>
      <c r="E231" s="115">
        <v>55</v>
      </c>
      <c r="F231" s="116" t="s">
        <v>32</v>
      </c>
      <c r="G231" s="116" t="s">
        <v>45</v>
      </c>
      <c r="H231" s="170" t="str">
        <f t="shared" si="56"/>
        <v>SELEZIONARE NOME FIERA</v>
      </c>
      <c r="I231" s="88"/>
      <c r="J231" s="116" t="s">
        <v>36</v>
      </c>
      <c r="K231" s="116" t="s">
        <v>21</v>
      </c>
      <c r="L231" s="126">
        <f>IF(OR(D231="USA",D231="CANADA",D231="SVIZZERA",D231="CINA",D231="REGNO UNITO"),SUMIFS('MASSIMALI COMPLESSIVI'!C:C,'MASSIMALI COMPLESSIVI'!A:A,'2.FIERE - TRASFERTE - SPED'!J231,'MASSIMALI COMPLESSIVI'!B:B,'2.FIERE - TRASFERTE - SPED'!D231),180)</f>
        <v>180</v>
      </c>
      <c r="M231" s="126">
        <f>L231</f>
        <v>180</v>
      </c>
      <c r="N231" s="88">
        <v>0</v>
      </c>
      <c r="O231" s="126">
        <f>M231*N231</f>
        <v>0</v>
      </c>
      <c r="P231" s="134" t="str">
        <f t="shared" si="72"/>
        <v>SELEZIONE MESE ATTIVITA'</v>
      </c>
      <c r="Q231" s="89"/>
      <c r="R231" s="88"/>
      <c r="S231" s="116" t="s">
        <v>19</v>
      </c>
      <c r="T231" s="90"/>
    </row>
    <row r="232" spans="1:20" ht="72.75" customHeight="1">
      <c r="A232" s="104">
        <v>681</v>
      </c>
      <c r="B232" s="104" t="str">
        <f t="shared" si="59"/>
        <v>NO</v>
      </c>
      <c r="C232" s="104" t="str">
        <f t="shared" si="60"/>
        <v/>
      </c>
      <c r="D232" s="76" t="str">
        <f t="shared" si="68"/>
        <v>SELEZIONARE PAESE</v>
      </c>
      <c r="E232" s="115">
        <v>55</v>
      </c>
      <c r="F232" s="116" t="s">
        <v>32</v>
      </c>
      <c r="G232" s="116" t="s">
        <v>45</v>
      </c>
      <c r="H232" s="170" t="str">
        <f t="shared" si="56"/>
        <v>SELEZIONARE NOME FIERA</v>
      </c>
      <c r="I232" s="88"/>
      <c r="J232" s="116" t="s">
        <v>37</v>
      </c>
      <c r="K232" s="116" t="s">
        <v>21</v>
      </c>
      <c r="L232" s="126">
        <f>IF(OR(D232="USA",D232="CANADA",D232="SVIZZERA",D232="CINA",D232="REGNO UNITO"),SUMIFS('MASSIMALI COMPLESSIVI'!C:C,'MASSIMALI COMPLESSIVI'!A:A,'2.FIERE - TRASFERTE - SPED'!J232,'MASSIMALI COMPLESSIVI'!B:B,'2.FIERE - TRASFERTE - SPED'!D232),60)</f>
        <v>60</v>
      </c>
      <c r="M232" s="126">
        <f>L232</f>
        <v>60</v>
      </c>
      <c r="N232" s="88">
        <v>0</v>
      </c>
      <c r="O232" s="126">
        <f>M232*N232</f>
        <v>0</v>
      </c>
      <c r="P232" s="134" t="str">
        <f t="shared" si="72"/>
        <v>SELEZIONE MESE ATTIVITA'</v>
      </c>
      <c r="Q232" s="89"/>
      <c r="R232" s="88"/>
      <c r="S232" s="116" t="s">
        <v>19</v>
      </c>
      <c r="T232" s="90"/>
    </row>
    <row r="233" spans="1:20" ht="72.75" customHeight="1" thickBot="1">
      <c r="A233" s="104">
        <v>682</v>
      </c>
      <c r="B233" s="104" t="str">
        <f t="shared" si="59"/>
        <v>NO</v>
      </c>
      <c r="C233" s="104" t="str">
        <f t="shared" si="60"/>
        <v/>
      </c>
      <c r="D233" s="80" t="str">
        <f t="shared" si="68"/>
        <v>SELEZIONARE PAESE</v>
      </c>
      <c r="E233" s="117">
        <v>55</v>
      </c>
      <c r="F233" s="118" t="s">
        <v>32</v>
      </c>
      <c r="G233" s="118" t="s">
        <v>45</v>
      </c>
      <c r="H233" s="224" t="str">
        <f t="shared" si="56"/>
        <v>SELEZIONARE NOME FIERA</v>
      </c>
      <c r="I233" s="91"/>
      <c r="J233" s="118" t="s">
        <v>38</v>
      </c>
      <c r="K233" s="118" t="s">
        <v>21</v>
      </c>
      <c r="L233" s="131">
        <f>IF(OR(D233="USA",D233="CANADA",D233="SVIZZERA",D233="CINA",D233="REGNO UNITO"),SUMIFS('MASSIMALI COMPLESSIVI'!C:C,'MASSIMALI COMPLESSIVI'!A:A,'2.FIERE - TRASFERTE - SPED'!J233,'MASSIMALI COMPLESSIVI'!B:B,'2.FIERE - TRASFERTE - SPED'!D233),30)</f>
        <v>30</v>
      </c>
      <c r="M233" s="131">
        <f>L233</f>
        <v>30</v>
      </c>
      <c r="N233" s="91">
        <v>0</v>
      </c>
      <c r="O233" s="131">
        <f>M233*N233</f>
        <v>0</v>
      </c>
      <c r="P233" s="246" t="str">
        <f t="shared" si="72"/>
        <v>SELEZIONE MESE ATTIVITA'</v>
      </c>
      <c r="Q233" s="92"/>
      <c r="R233" s="91"/>
      <c r="S233" s="118" t="s">
        <v>19</v>
      </c>
      <c r="T233" s="93"/>
    </row>
  </sheetData>
  <sheetProtection algorithmName="SHA-512" hashValue="SL6dgtO+skPIwU35qzxmarcoMSFPBbGDauRsPr5kSnEZocr5Jx2GuuD5x3srmaowp7YotNq6VJ5VDm1fHKSlvA==" saltValue="RvWmwpoo/tEM19U3Un1YFA==" spinCount="100000" sheet="1" objects="1" scenarios="1"/>
  <conditionalFormatting sqref="H2:H233">
    <cfRule type="containsText" dxfId="29" priority="1" operator="containsText" text="ALTRO">
      <formula>NOT(ISERROR(SEARCH("ALTRO",H2)))</formula>
    </cfRule>
    <cfRule type="containsText" dxfId="28" priority="2" operator="containsText" text="QUOTA">
      <formula>NOT(ISERROR(SEARCH("QUOTA",H2)))</formula>
    </cfRule>
  </conditionalFormatting>
  <conditionalFormatting sqref="I2:J31 D2:D233">
    <cfRule type="containsText" dxfId="27" priority="22" operator="containsText" text="SELEZIONARE">
      <formula>NOT(ISERROR(SEARCH("SELEZIONARE",D2)))</formula>
    </cfRule>
  </conditionalFormatting>
  <conditionalFormatting sqref="M32:M53">
    <cfRule type="cellIs" dxfId="26" priority="16" operator="greaterThan">
      <formula>L32</formula>
    </cfRule>
  </conditionalFormatting>
  <conditionalFormatting sqref="M60:M62 M78:M80 M96:M98 M114:M116 M132:M134 M150:M152 M168:M170 M186:M188 M204:M206 M222:M224">
    <cfRule type="cellIs" dxfId="25" priority="15" operator="greaterThan">
      <formula>L60</formula>
    </cfRule>
  </conditionalFormatting>
  <conditionalFormatting sqref="M69:M71">
    <cfRule type="cellIs" dxfId="24" priority="12" operator="greaterThan">
      <formula>L69</formula>
    </cfRule>
  </conditionalFormatting>
  <conditionalFormatting sqref="M87:M89">
    <cfRule type="cellIs" dxfId="23" priority="11" operator="greaterThan">
      <formula>L87</formula>
    </cfRule>
  </conditionalFormatting>
  <conditionalFormatting sqref="M105:M107">
    <cfRule type="cellIs" dxfId="22" priority="10" operator="greaterThan">
      <formula>L105</formula>
    </cfRule>
  </conditionalFormatting>
  <conditionalFormatting sqref="M123:M125">
    <cfRule type="cellIs" dxfId="21" priority="9" operator="greaterThan">
      <formula>L123</formula>
    </cfRule>
  </conditionalFormatting>
  <conditionalFormatting sqref="M141:M143">
    <cfRule type="cellIs" dxfId="20" priority="8" operator="greaterThan">
      <formula>L141</formula>
    </cfRule>
  </conditionalFormatting>
  <conditionalFormatting sqref="M159:M161">
    <cfRule type="cellIs" dxfId="19" priority="7" operator="greaterThan">
      <formula>L159</formula>
    </cfRule>
  </conditionalFormatting>
  <conditionalFormatting sqref="M177:M179">
    <cfRule type="cellIs" dxfId="18" priority="6" operator="greaterThan">
      <formula>L177</formula>
    </cfRule>
  </conditionalFormatting>
  <conditionalFormatting sqref="M195:M197">
    <cfRule type="cellIs" dxfId="17" priority="5" operator="greaterThan">
      <formula>L195</formula>
    </cfRule>
  </conditionalFormatting>
  <conditionalFormatting sqref="M213:M215">
    <cfRule type="cellIs" dxfId="16" priority="4" operator="greaterThan">
      <formula>L213</formula>
    </cfRule>
  </conditionalFormatting>
  <conditionalFormatting sqref="M231:M233">
    <cfRule type="cellIs" dxfId="15" priority="3" operator="greaterThan">
      <formula>L231</formula>
    </cfRule>
  </conditionalFormatting>
  <conditionalFormatting sqref="N2:O233">
    <cfRule type="cellIs" dxfId="14" priority="18" operator="greaterThan">
      <formula>0</formula>
    </cfRule>
  </conditionalFormatting>
  <conditionalFormatting sqref="P2:P233">
    <cfRule type="containsText" dxfId="13" priority="19" operator="containsText" text="SELEZIONE">
      <formula>NOT(ISERROR(SEARCH("SELEZIONE",P2)))</formula>
    </cfRule>
  </conditionalFormatting>
  <conditionalFormatting sqref="Q2:R233 T2:T233">
    <cfRule type="cellIs" dxfId="12" priority="23" operator="greaterThan">
      <formula>0</formula>
    </cfRule>
  </conditionalFormatting>
  <dataValidations count="4">
    <dataValidation type="list" allowBlank="1" showInputMessage="1" showErrorMessage="1" sqref="N54:N59 N198:N203 N207:N212 N63:N68 N72:N77 N81:N86 N90:N95 N99:N104 N108:N113 N117:N122 N126:N131 N135:N140 N144:N149 N153:N158 N162:N167 N171:N176 N180:N185 N189:N194 N216:N221 N225:N230" xr:uid="{00000000-0002-0000-0100-000000000000}">
      <formula1>$BB$2:$BB$4</formula1>
    </dataValidation>
    <dataValidation type="list" allowBlank="1" showInputMessage="1" showErrorMessage="1" sqref="H2:H54 H63 H72 H81 H90 H99 H108 H117 H126 H135 H144 H153 H162 H171 H180 H189 H198 H207 H216 H225" xr:uid="{CF715203-759C-4CF9-9CD1-70E371EE0E96}">
      <formula1>$BF$2:$BF$27</formula1>
    </dataValidation>
    <dataValidation type="list" allowBlank="1" showInputMessage="1" showErrorMessage="1" sqref="M54 M63 M72 M81 M90 M99 M108 M117 M126 M135 M144 M153 M162 M171 M180 M189 M198 M207 M216 M225" xr:uid="{CBC1EF68-7395-4B74-844A-7B45E067BF79}">
      <formula1>$BK$2:$BK$23</formula1>
    </dataValidation>
    <dataValidation type="list" allowBlank="1" showInputMessage="1" showErrorMessage="1" sqref="M55:M59 M64:M68 M73:M77 M82:M86 M91:M95 M100:M104 M109:M113 M118:M122 M127:M131 M136:M140 M145:M149 M154:M158 M163:M167 M172:M176 M181:M185 M190:M194 M199:M203 M208:M212 M217:M221 M226:M230" xr:uid="{BFB1B485-DEB0-40EE-B018-6E3BE31CD9E4}">
      <formula1>$BM$2:$BM$17</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2000000}">
          <x14:formula1>
            <xm:f>'TENDINE UGUALI A TUTTI I PAESI'!$A$1:$A$29</xm:f>
          </x14:formula1>
          <xm:sqref>D2:D54 D63 D81 D72 D99 D90 D117 D108 D135 D126 D153 D144 D171 D162 D189 D180 D207 D198 D216 D225</xm:sqref>
        </x14:dataValidation>
        <x14:dataValidation type="list" allowBlank="1" showInputMessage="1" showErrorMessage="1" xr:uid="{00000000-0002-0000-0100-000003000000}">
          <x14:formula1>
            <xm:f>'TENDINE UGUALI A TUTTI I PAESI'!$C$1:$C$14</xm:f>
          </x14:formula1>
          <xm:sqref>P135 P171 P162 P63 P2:P54 P189 P180 P81 P72 P99 P90 P117 P108 P126 P153 P144 P207 P198 P225 P216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BH142"/>
  <sheetViews>
    <sheetView zoomScale="90" zoomScaleNormal="90" workbookViewId="0">
      <pane ySplit="1" topLeftCell="A2" activePane="bottomLeft" state="frozen"/>
      <selection pane="bottomLeft" activeCell="A143" sqref="A143:XFD1048576"/>
    </sheetView>
  </sheetViews>
  <sheetFormatPr defaultColWidth="18.42578125" defaultRowHeight="90" customHeight="1"/>
  <cols>
    <col min="1" max="1" width="8.85546875" style="102" bestFit="1" customWidth="1"/>
    <col min="2" max="2" width="15" style="102" bestFit="1" customWidth="1"/>
    <col min="3" max="3" width="19.5703125" style="102" bestFit="1" customWidth="1"/>
    <col min="4" max="4" width="16" style="56" bestFit="1" customWidth="1"/>
    <col min="5" max="6" width="0.140625" style="56" customWidth="1"/>
    <col min="7" max="7" width="19.42578125" style="56" customWidth="1"/>
    <col min="8" max="8" width="32.85546875" style="56" customWidth="1"/>
    <col min="9" max="9" width="18.28515625" style="56" customWidth="1"/>
    <col min="10" max="10" width="18.85546875" style="56" customWidth="1"/>
    <col min="11" max="11" width="20.28515625" style="102" customWidth="1"/>
    <col min="12" max="12" width="13.5703125" style="174" bestFit="1" customWidth="1"/>
    <col min="13" max="13" width="17.28515625" style="94" customWidth="1"/>
    <col min="14" max="14" width="12.42578125" style="56" bestFit="1" customWidth="1"/>
    <col min="15" max="15" width="12.85546875" style="174" bestFit="1" customWidth="1"/>
    <col min="16" max="16" width="15.7109375" style="56" bestFit="1" customWidth="1"/>
    <col min="17" max="17" width="15.5703125" style="96" bestFit="1" customWidth="1"/>
    <col min="18" max="18" width="17.28515625" style="56" bestFit="1" customWidth="1"/>
    <col min="19" max="19" width="33" style="56" hidden="1" customWidth="1"/>
    <col min="20" max="20" width="21.42578125" style="56" bestFit="1" customWidth="1"/>
    <col min="21" max="53" width="18.42578125" style="56"/>
    <col min="54" max="54" width="16.140625" style="56" bestFit="1" customWidth="1"/>
    <col min="55" max="58" width="18.42578125" style="56"/>
    <col min="59" max="59" width="18.42578125" style="182"/>
    <col min="60" max="16384" width="18.42578125" style="56"/>
  </cols>
  <sheetData>
    <row r="1" spans="1:60" s="102" customFormat="1" ht="72.75" customHeight="1">
      <c r="A1" s="97" t="s">
        <v>0</v>
      </c>
      <c r="B1" s="97" t="s">
        <v>1</v>
      </c>
      <c r="C1" s="97" t="s">
        <v>2</v>
      </c>
      <c r="D1" s="97" t="s">
        <v>3</v>
      </c>
      <c r="E1" s="98" t="s">
        <v>4</v>
      </c>
      <c r="F1" s="98" t="s">
        <v>5</v>
      </c>
      <c r="G1" s="97" t="s">
        <v>75</v>
      </c>
      <c r="H1" s="97" t="s">
        <v>76</v>
      </c>
      <c r="I1" s="97" t="s">
        <v>43</v>
      </c>
      <c r="J1" s="97" t="s">
        <v>7</v>
      </c>
      <c r="K1" s="97" t="s">
        <v>8</v>
      </c>
      <c r="L1" s="99" t="s">
        <v>9</v>
      </c>
      <c r="M1" s="99" t="s">
        <v>10</v>
      </c>
      <c r="N1" s="97" t="s">
        <v>11</v>
      </c>
      <c r="O1" s="99" t="s">
        <v>12</v>
      </c>
      <c r="P1" s="97" t="s">
        <v>13</v>
      </c>
      <c r="Q1" s="101" t="s">
        <v>14</v>
      </c>
      <c r="R1" s="97" t="s">
        <v>15</v>
      </c>
      <c r="S1" s="97" t="s">
        <v>77</v>
      </c>
      <c r="T1" s="97" t="s">
        <v>17</v>
      </c>
      <c r="BG1" s="181"/>
    </row>
    <row r="2" spans="1:60" ht="90" customHeight="1">
      <c r="A2" s="104">
        <v>683</v>
      </c>
      <c r="B2" s="104" t="str">
        <f>IF(OR(D2="VIETNAM",D2="THAILANDIA (EX SIAM)",D2="TAIWAN",D2="SRI LANKA",D2="SINGAPORE",D2="REPUBBLICA DELL'INDIA",D2="NEPAL",D2="MYANMAR (EX BIRMANIA)",D2="MAURITIUS",D2="MALESIA",D2="MALDIVE",D2="LAOS",D2="INDONESIA",D2="FILIPPINE",D2="CAMBOGIA",D2="NORVEGIA",D2="COREA DEL SUD",D2="CINA",D2="BRASILE",D2="AUSTRALIA",D2="QATAR",D2="EMIRATI ARABI UNITI",),"SI","NO")</f>
        <v>NO</v>
      </c>
      <c r="C2" s="104" t="str">
        <f>IF(OR(D2="VIETNAM",D2="THAILANDIA (EX SIAM)",D2="TAIWAN",D2="SRI LANKA",D2="SINGAPORE",D2="REPUBBLICA DELL'INDIA",D2="NEPAL",D2="MYANMAR (EX BIRMANIA)",D2="MAURITIUS",D2="MALESIA",D2="MALDIVE",D2="LAOS",D2="INDONESIA",D2="FILIPPINE",D2="CAMBOGIA"),"Area Sud Est Asiatico e Arcipelaghi Oceano indiano","")</f>
        <v/>
      </c>
      <c r="D2" s="63" t="s">
        <v>18</v>
      </c>
      <c r="E2" s="221" t="s">
        <v>19</v>
      </c>
      <c r="F2" s="221" t="s">
        <v>19</v>
      </c>
      <c r="G2" s="62" t="s">
        <v>33</v>
      </c>
      <c r="H2" s="88" t="s">
        <v>46</v>
      </c>
      <c r="I2" s="62"/>
      <c r="J2" s="63" t="s">
        <v>78</v>
      </c>
      <c r="K2" s="104" t="s">
        <v>79</v>
      </c>
      <c r="L2" s="126">
        <f>IF(OR(D2="USA",D2="CANADA",D2="SVIZZERA",D2="CINA",D2="REGNO UNITO"),SUMIFS('MASSIMALI COMPLESSIVI'!C:C,'MASSIMALI COMPLESSIVI'!A:A,'3.MAT-VIDEO-SOCIAL-RIVISTA'!J2,'MASSIMALI COMPLESSIVI'!B:B,'3.MAT-VIDEO-SOCIAL-RIVISTA'!D2),0)</f>
        <v>0</v>
      </c>
      <c r="M2" s="64">
        <v>0</v>
      </c>
      <c r="N2" s="62">
        <v>0</v>
      </c>
      <c r="O2" s="132">
        <f>IF(M2="SELEZIONARE COSTO UNITARIO",0,M2*N2)</f>
        <v>0</v>
      </c>
      <c r="P2" s="63" t="s">
        <v>23</v>
      </c>
      <c r="Q2" s="66"/>
      <c r="R2" s="62"/>
      <c r="S2" s="62"/>
      <c r="T2" s="62"/>
      <c r="BA2" s="56" t="s">
        <v>20</v>
      </c>
      <c r="BB2" s="56" t="s">
        <v>22</v>
      </c>
      <c r="BC2" s="56">
        <v>0</v>
      </c>
      <c r="BE2" s="56" t="s">
        <v>80</v>
      </c>
      <c r="BF2" s="56" t="s">
        <v>78</v>
      </c>
      <c r="BG2" s="182">
        <v>0</v>
      </c>
      <c r="BH2" s="222" t="s">
        <v>46</v>
      </c>
    </row>
    <row r="3" spans="1:60" ht="90" customHeight="1">
      <c r="A3" s="104">
        <v>684</v>
      </c>
      <c r="B3" s="104" t="str">
        <f t="shared" ref="B3:B59" si="0">IF(OR(D3="VIETNAM",D3="THAILANDIA (EX SIAM)",D3="TAIWAN",D3="SRI LANKA",D3="SINGAPORE",D3="REPUBBLICA DELL'INDIA",D3="NEPAL",D3="MYANMAR (EX BIRMANIA)",D3="MAURITIUS",D3="MALESIA",D3="MALDIVE",D3="LAOS",D3="INDONESIA",D3="FILIPPINE",D3="CAMBOGIA",D3="NORVEGIA",D3="COREA DEL SUD",D3="CINA",D3="BRASILE",D3="AUSTRALIA",D3="QATAR",D3="EMIRATI ARABI UNITI",),"SI","NO")</f>
        <v>NO</v>
      </c>
      <c r="C3" s="104" t="str">
        <f t="shared" ref="C3:C59" si="1">IF(OR(D3="VIETNAM",D3="THAILANDIA (EX SIAM)",D3="TAIWAN",D3="SRI LANKA",D3="SINGAPORE",D3="REPUBBLICA DELL'INDIA",D3="NEPAL",D3="MYANMAR (EX BIRMANIA)",D3="MAURITIUS",D3="MALESIA",D3="MALDIVE",D3="LAOS",D3="INDONESIA",D3="FILIPPINE",D3="CAMBOGIA"),"Area Sud Est Asiatico e Arcipelaghi Oceano indiano","")</f>
        <v/>
      </c>
      <c r="D3" s="63" t="s">
        <v>18</v>
      </c>
      <c r="E3" s="221" t="s">
        <v>19</v>
      </c>
      <c r="F3" s="221" t="s">
        <v>19</v>
      </c>
      <c r="G3" s="62" t="s">
        <v>80</v>
      </c>
      <c r="H3" s="88" t="s">
        <v>46</v>
      </c>
      <c r="I3" s="62"/>
      <c r="J3" s="63" t="s">
        <v>78</v>
      </c>
      <c r="K3" s="104" t="s">
        <v>79</v>
      </c>
      <c r="L3" s="126">
        <f>IF(OR(D3="USA",D3="CANADA",D3="SVIZZERA",D3="CINA",D3="REGNO UNITO"),SUMIFS('MASSIMALI COMPLESSIVI'!C:C,'MASSIMALI COMPLESSIVI'!A:A,'3.MAT-VIDEO-SOCIAL-RIVISTA'!J3,'MASSIMALI COMPLESSIVI'!B:B,'3.MAT-VIDEO-SOCIAL-RIVISTA'!D3),0)</f>
        <v>0</v>
      </c>
      <c r="M3" s="64">
        <v>0</v>
      </c>
      <c r="N3" s="62">
        <v>0</v>
      </c>
      <c r="O3" s="132">
        <f t="shared" ref="O3:O58" si="2">IF(M3="SELEZIONARE COSTO UNITARIO",0,M3*N3)</f>
        <v>0</v>
      </c>
      <c r="P3" s="63" t="s">
        <v>23</v>
      </c>
      <c r="Q3" s="66"/>
      <c r="R3" s="62"/>
      <c r="S3" s="62"/>
      <c r="T3" s="62"/>
      <c r="BA3" s="56" t="s">
        <v>47</v>
      </c>
      <c r="BB3" s="56">
        <v>1000</v>
      </c>
      <c r="BC3" s="56">
        <v>1</v>
      </c>
      <c r="BD3" s="56" t="s">
        <v>26</v>
      </c>
      <c r="BE3" s="56" t="s">
        <v>33</v>
      </c>
      <c r="BF3" s="56" t="s">
        <v>81</v>
      </c>
      <c r="BG3" s="182">
        <v>500</v>
      </c>
      <c r="BH3" s="222" t="s">
        <v>49</v>
      </c>
    </row>
    <row r="4" spans="1:60" ht="90" customHeight="1">
      <c r="A4" s="104">
        <v>685</v>
      </c>
      <c r="B4" s="104" t="str">
        <f t="shared" si="0"/>
        <v>NO</v>
      </c>
      <c r="C4" s="104" t="str">
        <f t="shared" si="1"/>
        <v/>
      </c>
      <c r="D4" s="63" t="s">
        <v>18</v>
      </c>
      <c r="E4" s="221" t="s">
        <v>19</v>
      </c>
      <c r="F4" s="221" t="s">
        <v>19</v>
      </c>
      <c r="G4" s="62" t="s">
        <v>80</v>
      </c>
      <c r="H4" s="88" t="s">
        <v>46</v>
      </c>
      <c r="I4" s="62"/>
      <c r="J4" s="63" t="s">
        <v>78</v>
      </c>
      <c r="K4" s="104" t="s">
        <v>79</v>
      </c>
      <c r="L4" s="126">
        <f>IF(OR(D4="USA",D4="CANADA",D4="SVIZZERA",D4="CINA",D4="REGNO UNITO"),SUMIFS('MASSIMALI COMPLESSIVI'!C:C,'MASSIMALI COMPLESSIVI'!A:A,'3.MAT-VIDEO-SOCIAL-RIVISTA'!J4,'MASSIMALI COMPLESSIVI'!B:B,'3.MAT-VIDEO-SOCIAL-RIVISTA'!D4),0)</f>
        <v>0</v>
      </c>
      <c r="M4" s="64">
        <v>0</v>
      </c>
      <c r="N4" s="62">
        <v>0</v>
      </c>
      <c r="O4" s="132">
        <f t="shared" si="2"/>
        <v>0</v>
      </c>
      <c r="P4" s="63" t="s">
        <v>23</v>
      </c>
      <c r="Q4" s="66"/>
      <c r="R4" s="62"/>
      <c r="S4" s="62"/>
      <c r="T4" s="62"/>
      <c r="BB4" s="56">
        <v>5000</v>
      </c>
      <c r="BC4" s="56">
        <v>2</v>
      </c>
      <c r="BE4" s="56" t="s">
        <v>45</v>
      </c>
      <c r="BF4" s="56" t="s">
        <v>82</v>
      </c>
      <c r="BG4" s="182">
        <v>1000</v>
      </c>
      <c r="BH4" s="222" t="s">
        <v>50</v>
      </c>
    </row>
    <row r="5" spans="1:60" ht="90" customHeight="1">
      <c r="A5" s="104">
        <v>686</v>
      </c>
      <c r="B5" s="104" t="str">
        <f t="shared" si="0"/>
        <v>NO</v>
      </c>
      <c r="C5" s="104" t="str">
        <f t="shared" si="1"/>
        <v/>
      </c>
      <c r="D5" s="63" t="s">
        <v>18</v>
      </c>
      <c r="E5" s="221" t="s">
        <v>19</v>
      </c>
      <c r="F5" s="221" t="s">
        <v>19</v>
      </c>
      <c r="G5" s="62" t="s">
        <v>80</v>
      </c>
      <c r="H5" s="88" t="s">
        <v>46</v>
      </c>
      <c r="I5" s="62"/>
      <c r="J5" s="63" t="s">
        <v>78</v>
      </c>
      <c r="K5" s="104" t="s">
        <v>79</v>
      </c>
      <c r="L5" s="126">
        <f>IF(OR(D5="USA",D5="CANADA",D5="SVIZZERA",D5="CINA",D5="REGNO UNITO"),SUMIFS('MASSIMALI COMPLESSIVI'!C:C,'MASSIMALI COMPLESSIVI'!A:A,'3.MAT-VIDEO-SOCIAL-RIVISTA'!J5,'MASSIMALI COMPLESSIVI'!B:B,'3.MAT-VIDEO-SOCIAL-RIVISTA'!D5),0)</f>
        <v>0</v>
      </c>
      <c r="M5" s="64">
        <v>0</v>
      </c>
      <c r="N5" s="62">
        <v>0</v>
      </c>
      <c r="O5" s="132">
        <f t="shared" si="2"/>
        <v>0</v>
      </c>
      <c r="P5" s="63" t="s">
        <v>23</v>
      </c>
      <c r="Q5" s="66"/>
      <c r="R5" s="62"/>
      <c r="S5" s="62"/>
      <c r="T5" s="62"/>
      <c r="BF5" s="56" t="s">
        <v>83</v>
      </c>
      <c r="BH5" s="222" t="s">
        <v>51</v>
      </c>
    </row>
    <row r="6" spans="1:60" ht="90" customHeight="1">
      <c r="A6" s="104">
        <v>687</v>
      </c>
      <c r="B6" s="104" t="str">
        <f t="shared" si="0"/>
        <v>NO</v>
      </c>
      <c r="C6" s="104" t="str">
        <f t="shared" si="1"/>
        <v/>
      </c>
      <c r="D6" s="63" t="s">
        <v>18</v>
      </c>
      <c r="E6" s="221" t="s">
        <v>19</v>
      </c>
      <c r="F6" s="221" t="s">
        <v>19</v>
      </c>
      <c r="G6" s="62" t="s">
        <v>80</v>
      </c>
      <c r="H6" s="88" t="s">
        <v>46</v>
      </c>
      <c r="I6" s="62"/>
      <c r="J6" s="63" t="s">
        <v>78</v>
      </c>
      <c r="K6" s="104" t="s">
        <v>79</v>
      </c>
      <c r="L6" s="126">
        <f>IF(OR(D6="USA",D6="CANADA",D6="SVIZZERA",D6="CINA",D6="REGNO UNITO"),SUMIFS('MASSIMALI COMPLESSIVI'!C:C,'MASSIMALI COMPLESSIVI'!A:A,'3.MAT-VIDEO-SOCIAL-RIVISTA'!J6,'MASSIMALI COMPLESSIVI'!B:B,'3.MAT-VIDEO-SOCIAL-RIVISTA'!D6),0)</f>
        <v>0</v>
      </c>
      <c r="M6" s="64">
        <v>0</v>
      </c>
      <c r="N6" s="62">
        <v>0</v>
      </c>
      <c r="O6" s="132">
        <f t="shared" si="2"/>
        <v>0</v>
      </c>
      <c r="P6" s="63" t="s">
        <v>23</v>
      </c>
      <c r="Q6" s="66"/>
      <c r="R6" s="62"/>
      <c r="S6" s="62"/>
      <c r="T6" s="62"/>
      <c r="BF6" s="56" t="s">
        <v>84</v>
      </c>
      <c r="BH6" s="222" t="s">
        <v>52</v>
      </c>
    </row>
    <row r="7" spans="1:60" ht="90" customHeight="1">
      <c r="A7" s="104">
        <v>688</v>
      </c>
      <c r="B7" s="104" t="str">
        <f t="shared" si="0"/>
        <v>NO</v>
      </c>
      <c r="C7" s="104" t="str">
        <f t="shared" si="1"/>
        <v/>
      </c>
      <c r="D7" s="63" t="s">
        <v>18</v>
      </c>
      <c r="E7" s="221" t="s">
        <v>19</v>
      </c>
      <c r="F7" s="221" t="s">
        <v>19</v>
      </c>
      <c r="G7" s="62" t="s">
        <v>80</v>
      </c>
      <c r="H7" s="88" t="s">
        <v>46</v>
      </c>
      <c r="I7" s="62"/>
      <c r="J7" s="63" t="s">
        <v>78</v>
      </c>
      <c r="K7" s="104" t="s">
        <v>79</v>
      </c>
      <c r="L7" s="126">
        <f>IF(OR(D7="USA",D7="CANADA",D7="SVIZZERA",D7="CINA",D7="REGNO UNITO"),SUMIFS('MASSIMALI COMPLESSIVI'!C:C,'MASSIMALI COMPLESSIVI'!A:A,'3.MAT-VIDEO-SOCIAL-RIVISTA'!J7,'MASSIMALI COMPLESSIVI'!B:B,'3.MAT-VIDEO-SOCIAL-RIVISTA'!D7),0)</f>
        <v>0</v>
      </c>
      <c r="M7" s="64">
        <v>0</v>
      </c>
      <c r="N7" s="62">
        <v>0</v>
      </c>
      <c r="O7" s="132">
        <f t="shared" si="2"/>
        <v>0</v>
      </c>
      <c r="P7" s="63" t="s">
        <v>23</v>
      </c>
      <c r="Q7" s="66"/>
      <c r="R7" s="62"/>
      <c r="S7" s="62"/>
      <c r="T7" s="62"/>
      <c r="BF7" s="56" t="s">
        <v>85</v>
      </c>
      <c r="BH7" s="222" t="s">
        <v>53</v>
      </c>
    </row>
    <row r="8" spans="1:60" ht="90" customHeight="1">
      <c r="A8" s="104">
        <v>689</v>
      </c>
      <c r="B8" s="104" t="str">
        <f t="shared" si="0"/>
        <v>NO</v>
      </c>
      <c r="C8" s="104" t="str">
        <f t="shared" si="1"/>
        <v/>
      </c>
      <c r="D8" s="63" t="s">
        <v>18</v>
      </c>
      <c r="E8" s="221" t="s">
        <v>19</v>
      </c>
      <c r="F8" s="221" t="s">
        <v>19</v>
      </c>
      <c r="G8" s="62" t="s">
        <v>80</v>
      </c>
      <c r="H8" s="88" t="s">
        <v>46</v>
      </c>
      <c r="I8" s="62"/>
      <c r="J8" s="63" t="s">
        <v>78</v>
      </c>
      <c r="K8" s="104" t="s">
        <v>79</v>
      </c>
      <c r="L8" s="126">
        <f>IF(OR(D8="USA",D8="CANADA",D8="SVIZZERA",D8="CINA",D8="REGNO UNITO"),SUMIFS('MASSIMALI COMPLESSIVI'!C:C,'MASSIMALI COMPLESSIVI'!A:A,'3.MAT-VIDEO-SOCIAL-RIVISTA'!J8,'MASSIMALI COMPLESSIVI'!B:B,'3.MAT-VIDEO-SOCIAL-RIVISTA'!D8),0)</f>
        <v>0</v>
      </c>
      <c r="M8" s="64">
        <v>0</v>
      </c>
      <c r="N8" s="62">
        <v>0</v>
      </c>
      <c r="O8" s="132">
        <f t="shared" si="2"/>
        <v>0</v>
      </c>
      <c r="P8" s="63" t="s">
        <v>23</v>
      </c>
      <c r="Q8" s="66"/>
      <c r="R8" s="62"/>
      <c r="S8" s="62"/>
      <c r="T8" s="62"/>
      <c r="BF8" s="56" t="s">
        <v>86</v>
      </c>
      <c r="BH8" s="222" t="s">
        <v>54</v>
      </c>
    </row>
    <row r="9" spans="1:60" ht="90" customHeight="1">
      <c r="A9" s="104">
        <v>690</v>
      </c>
      <c r="B9" s="104" t="str">
        <f t="shared" si="0"/>
        <v>NO</v>
      </c>
      <c r="C9" s="104" t="str">
        <f t="shared" si="1"/>
        <v/>
      </c>
      <c r="D9" s="63" t="s">
        <v>18</v>
      </c>
      <c r="E9" s="221" t="s">
        <v>19</v>
      </c>
      <c r="F9" s="221" t="s">
        <v>19</v>
      </c>
      <c r="G9" s="62" t="s">
        <v>80</v>
      </c>
      <c r="H9" s="88" t="s">
        <v>46</v>
      </c>
      <c r="I9" s="62"/>
      <c r="J9" s="63" t="s">
        <v>78</v>
      </c>
      <c r="K9" s="104" t="s">
        <v>79</v>
      </c>
      <c r="L9" s="126">
        <f>IF(OR(D9="USA",D9="CANADA",D9="SVIZZERA",D9="CINA",D9="REGNO UNITO"),SUMIFS('MASSIMALI COMPLESSIVI'!C:C,'MASSIMALI COMPLESSIVI'!A:A,'3.MAT-VIDEO-SOCIAL-RIVISTA'!J9,'MASSIMALI COMPLESSIVI'!B:B,'3.MAT-VIDEO-SOCIAL-RIVISTA'!D9),0)</f>
        <v>0</v>
      </c>
      <c r="M9" s="64">
        <v>0</v>
      </c>
      <c r="N9" s="62">
        <v>0</v>
      </c>
      <c r="O9" s="132">
        <f t="shared" si="2"/>
        <v>0</v>
      </c>
      <c r="P9" s="63" t="s">
        <v>23</v>
      </c>
      <c r="Q9" s="66"/>
      <c r="R9" s="62"/>
      <c r="S9" s="62"/>
      <c r="T9" s="62"/>
      <c r="BF9" s="56" t="s">
        <v>87</v>
      </c>
      <c r="BH9" s="222" t="s">
        <v>55</v>
      </c>
    </row>
    <row r="10" spans="1:60" ht="90" customHeight="1">
      <c r="A10" s="104">
        <v>691</v>
      </c>
      <c r="B10" s="104" t="str">
        <f t="shared" si="0"/>
        <v>NO</v>
      </c>
      <c r="C10" s="104" t="str">
        <f t="shared" si="1"/>
        <v/>
      </c>
      <c r="D10" s="63" t="s">
        <v>18</v>
      </c>
      <c r="E10" s="221" t="s">
        <v>19</v>
      </c>
      <c r="F10" s="221" t="s">
        <v>19</v>
      </c>
      <c r="G10" s="62" t="s">
        <v>80</v>
      </c>
      <c r="H10" s="88" t="s">
        <v>46</v>
      </c>
      <c r="I10" s="62"/>
      <c r="J10" s="63" t="s">
        <v>78</v>
      </c>
      <c r="K10" s="104" t="s">
        <v>79</v>
      </c>
      <c r="L10" s="126">
        <f>IF(OR(D10="USA",D10="CANADA",D10="SVIZZERA",D10="CINA",D10="REGNO UNITO"),SUMIFS('MASSIMALI COMPLESSIVI'!C:C,'MASSIMALI COMPLESSIVI'!A:A,'3.MAT-VIDEO-SOCIAL-RIVISTA'!J10,'MASSIMALI COMPLESSIVI'!B:B,'3.MAT-VIDEO-SOCIAL-RIVISTA'!D10),0)</f>
        <v>0</v>
      </c>
      <c r="M10" s="64">
        <v>0</v>
      </c>
      <c r="N10" s="62">
        <v>0</v>
      </c>
      <c r="O10" s="132">
        <f t="shared" si="2"/>
        <v>0</v>
      </c>
      <c r="P10" s="63" t="s">
        <v>23</v>
      </c>
      <c r="Q10" s="66"/>
      <c r="R10" s="62"/>
      <c r="S10" s="62"/>
      <c r="T10" s="62"/>
      <c r="BF10" s="56" t="s">
        <v>88</v>
      </c>
      <c r="BH10" s="222" t="s">
        <v>56</v>
      </c>
    </row>
    <row r="11" spans="1:60" ht="90" customHeight="1">
      <c r="A11" s="104">
        <v>692</v>
      </c>
      <c r="B11" s="104" t="str">
        <f t="shared" si="0"/>
        <v>NO</v>
      </c>
      <c r="C11" s="104" t="str">
        <f t="shared" si="1"/>
        <v/>
      </c>
      <c r="D11" s="63" t="s">
        <v>18</v>
      </c>
      <c r="E11" s="221" t="s">
        <v>19</v>
      </c>
      <c r="F11" s="221" t="s">
        <v>19</v>
      </c>
      <c r="G11" s="62" t="s">
        <v>80</v>
      </c>
      <c r="H11" s="88" t="s">
        <v>46</v>
      </c>
      <c r="I11" s="62"/>
      <c r="J11" s="63" t="s">
        <v>78</v>
      </c>
      <c r="K11" s="104" t="s">
        <v>79</v>
      </c>
      <c r="L11" s="126">
        <f>IF(OR(D11="USA",D11="CANADA",D11="SVIZZERA",D11="CINA",D11="REGNO UNITO"),SUMIFS('MASSIMALI COMPLESSIVI'!C:C,'MASSIMALI COMPLESSIVI'!A:A,'3.MAT-VIDEO-SOCIAL-RIVISTA'!J11,'MASSIMALI COMPLESSIVI'!B:B,'3.MAT-VIDEO-SOCIAL-RIVISTA'!D11),0)</f>
        <v>0</v>
      </c>
      <c r="M11" s="64">
        <v>0</v>
      </c>
      <c r="N11" s="62">
        <v>0</v>
      </c>
      <c r="O11" s="132">
        <f t="shared" si="2"/>
        <v>0</v>
      </c>
      <c r="P11" s="63" t="s">
        <v>23</v>
      </c>
      <c r="Q11" s="66"/>
      <c r="R11" s="62"/>
      <c r="S11" s="62"/>
      <c r="T11" s="62"/>
      <c r="BF11" s="56" t="s">
        <v>89</v>
      </c>
      <c r="BH11" s="222" t="s">
        <v>57</v>
      </c>
    </row>
    <row r="12" spans="1:60" ht="90" customHeight="1">
      <c r="A12" s="104">
        <v>693</v>
      </c>
      <c r="B12" s="104" t="str">
        <f t="shared" si="0"/>
        <v>NO</v>
      </c>
      <c r="C12" s="104" t="str">
        <f t="shared" si="1"/>
        <v/>
      </c>
      <c r="D12" s="63" t="s">
        <v>18</v>
      </c>
      <c r="E12" s="221" t="s">
        <v>19</v>
      </c>
      <c r="F12" s="221" t="s">
        <v>19</v>
      </c>
      <c r="G12" s="62" t="s">
        <v>80</v>
      </c>
      <c r="H12" s="88" t="s">
        <v>46</v>
      </c>
      <c r="I12" s="62"/>
      <c r="J12" s="63" t="s">
        <v>78</v>
      </c>
      <c r="K12" s="104" t="s">
        <v>79</v>
      </c>
      <c r="L12" s="126">
        <f>IF(OR(D12="USA",D12="CANADA",D12="SVIZZERA",D12="CINA",D12="REGNO UNITO"),SUMIFS('MASSIMALI COMPLESSIVI'!C:C,'MASSIMALI COMPLESSIVI'!A:A,'3.MAT-VIDEO-SOCIAL-RIVISTA'!J12,'MASSIMALI COMPLESSIVI'!B:B,'3.MAT-VIDEO-SOCIAL-RIVISTA'!D12),0)</f>
        <v>0</v>
      </c>
      <c r="M12" s="64">
        <v>0</v>
      </c>
      <c r="N12" s="62">
        <v>0</v>
      </c>
      <c r="O12" s="132">
        <f t="shared" si="2"/>
        <v>0</v>
      </c>
      <c r="P12" s="63" t="s">
        <v>23</v>
      </c>
      <c r="Q12" s="66"/>
      <c r="R12" s="62"/>
      <c r="S12" s="62"/>
      <c r="T12" s="62"/>
      <c r="BF12" s="56" t="s">
        <v>90</v>
      </c>
      <c r="BH12" s="222" t="s">
        <v>58</v>
      </c>
    </row>
    <row r="13" spans="1:60" ht="90" customHeight="1">
      <c r="A13" s="104">
        <v>694</v>
      </c>
      <c r="B13" s="104" t="str">
        <f t="shared" si="0"/>
        <v>NO</v>
      </c>
      <c r="C13" s="104" t="str">
        <f t="shared" si="1"/>
        <v/>
      </c>
      <c r="D13" s="63" t="s">
        <v>18</v>
      </c>
      <c r="E13" s="221" t="s">
        <v>19</v>
      </c>
      <c r="F13" s="221" t="s">
        <v>19</v>
      </c>
      <c r="G13" s="62" t="s">
        <v>80</v>
      </c>
      <c r="H13" s="88" t="s">
        <v>46</v>
      </c>
      <c r="I13" s="62"/>
      <c r="J13" s="63" t="s">
        <v>78</v>
      </c>
      <c r="K13" s="104" t="s">
        <v>79</v>
      </c>
      <c r="L13" s="126">
        <f>IF(OR(D13="USA",D13="CANADA",D13="SVIZZERA",D13="CINA",D13="REGNO UNITO"),SUMIFS('MASSIMALI COMPLESSIVI'!C:C,'MASSIMALI COMPLESSIVI'!A:A,'3.MAT-VIDEO-SOCIAL-RIVISTA'!J13,'MASSIMALI COMPLESSIVI'!B:B,'3.MAT-VIDEO-SOCIAL-RIVISTA'!D13),0)</f>
        <v>0</v>
      </c>
      <c r="M13" s="64">
        <v>0</v>
      </c>
      <c r="N13" s="62">
        <v>0</v>
      </c>
      <c r="O13" s="132">
        <f t="shared" si="2"/>
        <v>0</v>
      </c>
      <c r="P13" s="63" t="s">
        <v>23</v>
      </c>
      <c r="Q13" s="66"/>
      <c r="R13" s="62"/>
      <c r="S13" s="62"/>
      <c r="T13" s="62"/>
      <c r="BF13" s="56" t="s">
        <v>91</v>
      </c>
      <c r="BH13" s="222" t="s">
        <v>59</v>
      </c>
    </row>
    <row r="14" spans="1:60" ht="90" customHeight="1">
      <c r="A14" s="104">
        <v>695</v>
      </c>
      <c r="B14" s="104" t="str">
        <f t="shared" si="0"/>
        <v>NO</v>
      </c>
      <c r="C14" s="104" t="str">
        <f t="shared" si="1"/>
        <v/>
      </c>
      <c r="D14" s="63" t="s">
        <v>18</v>
      </c>
      <c r="E14" s="221" t="s">
        <v>19</v>
      </c>
      <c r="F14" s="221" t="s">
        <v>19</v>
      </c>
      <c r="G14" s="62" t="s">
        <v>80</v>
      </c>
      <c r="H14" s="88" t="s">
        <v>46</v>
      </c>
      <c r="I14" s="62"/>
      <c r="J14" s="63" t="s">
        <v>78</v>
      </c>
      <c r="K14" s="104" t="s">
        <v>79</v>
      </c>
      <c r="L14" s="126">
        <f>IF(OR(D14="USA",D14="CANADA",D14="SVIZZERA",D14="CINA",D14="REGNO UNITO"),SUMIFS('MASSIMALI COMPLESSIVI'!C:C,'MASSIMALI COMPLESSIVI'!A:A,'3.MAT-VIDEO-SOCIAL-RIVISTA'!J14,'MASSIMALI COMPLESSIVI'!B:B,'3.MAT-VIDEO-SOCIAL-RIVISTA'!D14),0)</f>
        <v>0</v>
      </c>
      <c r="M14" s="64">
        <v>0</v>
      </c>
      <c r="N14" s="62">
        <v>0</v>
      </c>
      <c r="O14" s="132">
        <f t="shared" si="2"/>
        <v>0</v>
      </c>
      <c r="P14" s="63" t="s">
        <v>23</v>
      </c>
      <c r="Q14" s="66"/>
      <c r="R14" s="62"/>
      <c r="S14" s="62"/>
      <c r="T14" s="62"/>
      <c r="BF14" s="56" t="s">
        <v>92</v>
      </c>
      <c r="BH14" s="222" t="s">
        <v>60</v>
      </c>
    </row>
    <row r="15" spans="1:60" ht="90" customHeight="1">
      <c r="A15" s="104">
        <v>696</v>
      </c>
      <c r="B15" s="104" t="str">
        <f t="shared" si="0"/>
        <v>NO</v>
      </c>
      <c r="C15" s="104" t="str">
        <f t="shared" si="1"/>
        <v/>
      </c>
      <c r="D15" s="63" t="s">
        <v>18</v>
      </c>
      <c r="E15" s="221" t="s">
        <v>19</v>
      </c>
      <c r="F15" s="221" t="s">
        <v>19</v>
      </c>
      <c r="G15" s="62" t="s">
        <v>80</v>
      </c>
      <c r="H15" s="88" t="s">
        <v>46</v>
      </c>
      <c r="I15" s="62"/>
      <c r="J15" s="63" t="s">
        <v>78</v>
      </c>
      <c r="K15" s="104" t="s">
        <v>79</v>
      </c>
      <c r="L15" s="126">
        <f>IF(OR(D15="USA",D15="CANADA",D15="SVIZZERA",D15="CINA",D15="REGNO UNITO"),SUMIFS('MASSIMALI COMPLESSIVI'!C:C,'MASSIMALI COMPLESSIVI'!A:A,'3.MAT-VIDEO-SOCIAL-RIVISTA'!J15,'MASSIMALI COMPLESSIVI'!B:B,'3.MAT-VIDEO-SOCIAL-RIVISTA'!D15),0)</f>
        <v>0</v>
      </c>
      <c r="M15" s="64">
        <v>0</v>
      </c>
      <c r="N15" s="62">
        <v>0</v>
      </c>
      <c r="O15" s="132">
        <f t="shared" si="2"/>
        <v>0</v>
      </c>
      <c r="P15" s="63" t="s">
        <v>23</v>
      </c>
      <c r="Q15" s="66"/>
      <c r="R15" s="62"/>
      <c r="S15" s="62"/>
      <c r="T15" s="62"/>
      <c r="BF15" s="56" t="s">
        <v>93</v>
      </c>
      <c r="BH15" s="222" t="s">
        <v>61</v>
      </c>
    </row>
    <row r="16" spans="1:60" ht="90" customHeight="1">
      <c r="A16" s="104">
        <v>697</v>
      </c>
      <c r="B16" s="104" t="str">
        <f t="shared" si="0"/>
        <v>NO</v>
      </c>
      <c r="C16" s="104" t="str">
        <f t="shared" si="1"/>
        <v/>
      </c>
      <c r="D16" s="63" t="s">
        <v>18</v>
      </c>
      <c r="E16" s="221" t="s">
        <v>19</v>
      </c>
      <c r="F16" s="221" t="s">
        <v>19</v>
      </c>
      <c r="G16" s="62" t="s">
        <v>80</v>
      </c>
      <c r="H16" s="88" t="s">
        <v>46</v>
      </c>
      <c r="I16" s="62"/>
      <c r="J16" s="63" t="s">
        <v>78</v>
      </c>
      <c r="K16" s="104" t="s">
        <v>79</v>
      </c>
      <c r="L16" s="126">
        <f>IF(OR(D16="USA",D16="CANADA",D16="SVIZZERA",D16="CINA",D16="REGNO UNITO"),SUMIFS('MASSIMALI COMPLESSIVI'!C:C,'MASSIMALI COMPLESSIVI'!A:A,'3.MAT-VIDEO-SOCIAL-RIVISTA'!J16,'MASSIMALI COMPLESSIVI'!B:B,'3.MAT-VIDEO-SOCIAL-RIVISTA'!D16),0)</f>
        <v>0</v>
      </c>
      <c r="M16" s="64">
        <v>0</v>
      </c>
      <c r="N16" s="62">
        <v>0</v>
      </c>
      <c r="O16" s="132">
        <f t="shared" si="2"/>
        <v>0</v>
      </c>
      <c r="P16" s="63" t="s">
        <v>23</v>
      </c>
      <c r="Q16" s="66"/>
      <c r="R16" s="62"/>
      <c r="S16" s="62"/>
      <c r="T16" s="62"/>
      <c r="BF16" s="56" t="s">
        <v>94</v>
      </c>
      <c r="BH16" s="222" t="s">
        <v>62</v>
      </c>
    </row>
    <row r="17" spans="1:60" ht="90" customHeight="1">
      <c r="A17" s="104">
        <v>698</v>
      </c>
      <c r="B17" s="104" t="str">
        <f t="shared" si="0"/>
        <v>NO</v>
      </c>
      <c r="C17" s="104" t="str">
        <f t="shared" si="1"/>
        <v/>
      </c>
      <c r="D17" s="63" t="s">
        <v>18</v>
      </c>
      <c r="E17" s="221" t="s">
        <v>19</v>
      </c>
      <c r="F17" s="221" t="s">
        <v>19</v>
      </c>
      <c r="G17" s="62" t="s">
        <v>80</v>
      </c>
      <c r="H17" s="88" t="s">
        <v>46</v>
      </c>
      <c r="I17" s="62"/>
      <c r="J17" s="63" t="s">
        <v>78</v>
      </c>
      <c r="K17" s="104" t="s">
        <v>79</v>
      </c>
      <c r="L17" s="126">
        <f>IF(OR(D17="USA",D17="CANADA",D17="SVIZZERA",D17="CINA",D17="REGNO UNITO"),SUMIFS('MASSIMALI COMPLESSIVI'!C:C,'MASSIMALI COMPLESSIVI'!A:A,'3.MAT-VIDEO-SOCIAL-RIVISTA'!J17,'MASSIMALI COMPLESSIVI'!B:B,'3.MAT-VIDEO-SOCIAL-RIVISTA'!D17),0)</f>
        <v>0</v>
      </c>
      <c r="M17" s="64">
        <v>0</v>
      </c>
      <c r="N17" s="62">
        <v>0</v>
      </c>
      <c r="O17" s="132">
        <f t="shared" si="2"/>
        <v>0</v>
      </c>
      <c r="P17" s="63" t="s">
        <v>23</v>
      </c>
      <c r="Q17" s="66"/>
      <c r="R17" s="62"/>
      <c r="S17" s="62"/>
      <c r="T17" s="62"/>
      <c r="BF17" s="56" t="s">
        <v>95</v>
      </c>
      <c r="BH17" s="222" t="s">
        <v>63</v>
      </c>
    </row>
    <row r="18" spans="1:60" ht="90" customHeight="1">
      <c r="A18" s="104">
        <v>699</v>
      </c>
      <c r="B18" s="104" t="str">
        <f t="shared" si="0"/>
        <v>NO</v>
      </c>
      <c r="C18" s="104" t="str">
        <f t="shared" si="1"/>
        <v/>
      </c>
      <c r="D18" s="63" t="s">
        <v>18</v>
      </c>
      <c r="E18" s="221" t="s">
        <v>19</v>
      </c>
      <c r="F18" s="221" t="s">
        <v>19</v>
      </c>
      <c r="G18" s="62" t="s">
        <v>80</v>
      </c>
      <c r="H18" s="88" t="s">
        <v>46</v>
      </c>
      <c r="I18" s="62"/>
      <c r="J18" s="63" t="s">
        <v>78</v>
      </c>
      <c r="K18" s="104" t="s">
        <v>79</v>
      </c>
      <c r="L18" s="126">
        <f>IF(OR(D18="USA",D18="CANADA",D18="SVIZZERA",D18="CINA",D18="REGNO UNITO"),SUMIFS('MASSIMALI COMPLESSIVI'!C:C,'MASSIMALI COMPLESSIVI'!A:A,'3.MAT-VIDEO-SOCIAL-RIVISTA'!J18,'MASSIMALI COMPLESSIVI'!B:B,'3.MAT-VIDEO-SOCIAL-RIVISTA'!D18),0)</f>
        <v>0</v>
      </c>
      <c r="M18" s="64">
        <v>0</v>
      </c>
      <c r="N18" s="62">
        <v>0</v>
      </c>
      <c r="O18" s="132">
        <f t="shared" si="2"/>
        <v>0</v>
      </c>
      <c r="P18" s="63" t="s">
        <v>23</v>
      </c>
      <c r="Q18" s="66"/>
      <c r="R18" s="62"/>
      <c r="S18" s="62"/>
      <c r="T18" s="62"/>
      <c r="BH18" s="222" t="s">
        <v>64</v>
      </c>
    </row>
    <row r="19" spans="1:60" ht="90" customHeight="1">
      <c r="A19" s="104">
        <v>700</v>
      </c>
      <c r="B19" s="104" t="str">
        <f t="shared" si="0"/>
        <v>NO</v>
      </c>
      <c r="C19" s="104" t="str">
        <f t="shared" si="1"/>
        <v/>
      </c>
      <c r="D19" s="63" t="s">
        <v>18</v>
      </c>
      <c r="E19" s="221" t="s">
        <v>19</v>
      </c>
      <c r="F19" s="221" t="s">
        <v>19</v>
      </c>
      <c r="G19" s="62" t="s">
        <v>80</v>
      </c>
      <c r="H19" s="88" t="s">
        <v>46</v>
      </c>
      <c r="I19" s="62"/>
      <c r="J19" s="63" t="s">
        <v>78</v>
      </c>
      <c r="K19" s="104" t="s">
        <v>79</v>
      </c>
      <c r="L19" s="126">
        <f>IF(OR(D19="USA",D19="CANADA",D19="SVIZZERA",D19="CINA",D19="REGNO UNITO"),SUMIFS('MASSIMALI COMPLESSIVI'!C:C,'MASSIMALI COMPLESSIVI'!A:A,'3.MAT-VIDEO-SOCIAL-RIVISTA'!J19,'MASSIMALI COMPLESSIVI'!B:B,'3.MAT-VIDEO-SOCIAL-RIVISTA'!D19),0)</f>
        <v>0</v>
      </c>
      <c r="M19" s="64">
        <v>0</v>
      </c>
      <c r="N19" s="62">
        <v>0</v>
      </c>
      <c r="O19" s="132">
        <f t="shared" si="2"/>
        <v>0</v>
      </c>
      <c r="P19" s="63" t="s">
        <v>23</v>
      </c>
      <c r="Q19" s="66"/>
      <c r="R19" s="62"/>
      <c r="S19" s="62"/>
      <c r="T19" s="62"/>
      <c r="BH19" s="222" t="s">
        <v>65</v>
      </c>
    </row>
    <row r="20" spans="1:60" ht="90" customHeight="1">
      <c r="A20" s="104">
        <v>701</v>
      </c>
      <c r="B20" s="104" t="str">
        <f t="shared" si="0"/>
        <v>NO</v>
      </c>
      <c r="C20" s="104" t="str">
        <f t="shared" si="1"/>
        <v/>
      </c>
      <c r="D20" s="63" t="s">
        <v>18</v>
      </c>
      <c r="E20" s="221" t="s">
        <v>19</v>
      </c>
      <c r="F20" s="221" t="s">
        <v>19</v>
      </c>
      <c r="G20" s="62" t="s">
        <v>80</v>
      </c>
      <c r="H20" s="88" t="s">
        <v>46</v>
      </c>
      <c r="I20" s="62"/>
      <c r="J20" s="63" t="s">
        <v>78</v>
      </c>
      <c r="K20" s="104" t="s">
        <v>79</v>
      </c>
      <c r="L20" s="126">
        <f>IF(OR(D20="USA",D20="CANADA",D20="SVIZZERA",D20="CINA",D20="REGNO UNITO"),SUMIFS('MASSIMALI COMPLESSIVI'!C:C,'MASSIMALI COMPLESSIVI'!A:A,'3.MAT-VIDEO-SOCIAL-RIVISTA'!J20,'MASSIMALI COMPLESSIVI'!B:B,'3.MAT-VIDEO-SOCIAL-RIVISTA'!D20),0)</f>
        <v>0</v>
      </c>
      <c r="M20" s="64">
        <v>0</v>
      </c>
      <c r="N20" s="62">
        <v>0</v>
      </c>
      <c r="O20" s="132">
        <f t="shared" si="2"/>
        <v>0</v>
      </c>
      <c r="P20" s="63" t="s">
        <v>23</v>
      </c>
      <c r="Q20" s="66"/>
      <c r="R20" s="62"/>
      <c r="S20" s="62"/>
      <c r="T20" s="62"/>
      <c r="BH20" s="222" t="s">
        <v>66</v>
      </c>
    </row>
    <row r="21" spans="1:60" ht="90" customHeight="1">
      <c r="A21" s="104">
        <v>702</v>
      </c>
      <c r="B21" s="104" t="str">
        <f t="shared" si="0"/>
        <v>NO</v>
      </c>
      <c r="C21" s="104" t="str">
        <f t="shared" si="1"/>
        <v/>
      </c>
      <c r="D21" s="63" t="s">
        <v>18</v>
      </c>
      <c r="E21" s="221" t="s">
        <v>19</v>
      </c>
      <c r="F21" s="221" t="s">
        <v>19</v>
      </c>
      <c r="G21" s="62" t="s">
        <v>80</v>
      </c>
      <c r="H21" s="88" t="s">
        <v>46</v>
      </c>
      <c r="I21" s="62"/>
      <c r="J21" s="63" t="s">
        <v>78</v>
      </c>
      <c r="K21" s="104" t="s">
        <v>79</v>
      </c>
      <c r="L21" s="126">
        <f>IF(OR(D21="USA",D21="CANADA",D21="SVIZZERA",D21="CINA",D21="REGNO UNITO"),SUMIFS('MASSIMALI COMPLESSIVI'!C:C,'MASSIMALI COMPLESSIVI'!A:A,'3.MAT-VIDEO-SOCIAL-RIVISTA'!J21,'MASSIMALI COMPLESSIVI'!B:B,'3.MAT-VIDEO-SOCIAL-RIVISTA'!D21),0)</f>
        <v>0</v>
      </c>
      <c r="M21" s="64">
        <v>0</v>
      </c>
      <c r="N21" s="62">
        <v>0</v>
      </c>
      <c r="O21" s="132">
        <f t="shared" si="2"/>
        <v>0</v>
      </c>
      <c r="P21" s="63" t="s">
        <v>23</v>
      </c>
      <c r="Q21" s="66"/>
      <c r="R21" s="62"/>
      <c r="S21" s="62"/>
      <c r="T21" s="62"/>
      <c r="BH21" s="222" t="s">
        <v>67</v>
      </c>
    </row>
    <row r="22" spans="1:60" ht="90" customHeight="1">
      <c r="A22" s="104">
        <v>703</v>
      </c>
      <c r="B22" s="104" t="str">
        <f t="shared" si="0"/>
        <v>NO</v>
      </c>
      <c r="C22" s="104" t="str">
        <f t="shared" si="1"/>
        <v/>
      </c>
      <c r="D22" s="63" t="s">
        <v>18</v>
      </c>
      <c r="E22" s="221" t="s">
        <v>19</v>
      </c>
      <c r="F22" s="221" t="s">
        <v>19</v>
      </c>
      <c r="G22" s="62" t="s">
        <v>80</v>
      </c>
      <c r="H22" s="88" t="s">
        <v>46</v>
      </c>
      <c r="I22" s="62"/>
      <c r="J22" s="63" t="s">
        <v>78</v>
      </c>
      <c r="K22" s="104" t="s">
        <v>79</v>
      </c>
      <c r="L22" s="126">
        <f>IF(OR(D22="USA",D22="CANADA",D22="SVIZZERA",D22="CINA",D22="REGNO UNITO"),SUMIFS('MASSIMALI COMPLESSIVI'!C:C,'MASSIMALI COMPLESSIVI'!A:A,'3.MAT-VIDEO-SOCIAL-RIVISTA'!J22,'MASSIMALI COMPLESSIVI'!B:B,'3.MAT-VIDEO-SOCIAL-RIVISTA'!D22),0)</f>
        <v>0</v>
      </c>
      <c r="M22" s="64">
        <v>0</v>
      </c>
      <c r="N22" s="62">
        <v>0</v>
      </c>
      <c r="O22" s="132">
        <f t="shared" si="2"/>
        <v>0</v>
      </c>
      <c r="P22" s="63" t="s">
        <v>23</v>
      </c>
      <c r="Q22" s="66"/>
      <c r="R22" s="62"/>
      <c r="S22" s="62"/>
      <c r="T22" s="62"/>
      <c r="BH22" s="222" t="s">
        <v>68</v>
      </c>
    </row>
    <row r="23" spans="1:60" ht="90" customHeight="1">
      <c r="A23" s="104">
        <v>704</v>
      </c>
      <c r="B23" s="104" t="str">
        <f t="shared" ref="B23:B32" si="3">IF(OR(D23="VIETNAM",D23="THAILANDIA (EX SIAM)",D23="TAIWAN",D23="SRI LANKA",D23="SINGAPORE",D23="REPUBBLICA DELL'INDIA",D23="NEPAL",D23="MYANMAR (EX BIRMANIA)",D23="MAURITIUS",D23="MALESIA",D23="MALDIVE",D23="LAOS",D23="INDONESIA",D23="FILIPPINE",D23="CAMBOGIA",D23="NORVEGIA",D23="COREA DEL SUD",D23="CINA",D23="BRASILE",D23="AUSTRALIA",D23="QATAR",D23="EMIRATI ARABI UNITI",),"SI","NO")</f>
        <v>NO</v>
      </c>
      <c r="C23" s="104" t="str">
        <f t="shared" si="1"/>
        <v/>
      </c>
      <c r="D23" s="63" t="s">
        <v>18</v>
      </c>
      <c r="E23" s="221" t="s">
        <v>19</v>
      </c>
      <c r="F23" s="221" t="s">
        <v>19</v>
      </c>
      <c r="G23" s="104" t="s">
        <v>96</v>
      </c>
      <c r="H23" s="104" t="s">
        <v>19</v>
      </c>
      <c r="I23" s="104" t="s">
        <v>19</v>
      </c>
      <c r="J23" s="135" t="s">
        <v>97</v>
      </c>
      <c r="K23" s="116" t="s">
        <v>39</v>
      </c>
      <c r="L23" s="126" t="str">
        <f>IF(OR(D23="USA",D23="CANADA",D23="SVIZZERA",D23="CINA",D23="REGNO UNITO"),SUMIFS('MASSIMALI COMPLESSIVI'!C:C,'MASSIMALI COMPLESSIVI'!A:A,'3.MAT-VIDEO-SOCIAL-RIVISTA'!J23,'MASSIMALI COMPLESSIVI'!B:B,'3.MAT-VIDEO-SOCIAL-RIVISTA'!D23),"/")</f>
        <v>/</v>
      </c>
      <c r="M23" s="64">
        <v>0</v>
      </c>
      <c r="N23" s="104">
        <f t="shared" ref="N23:N48" si="4">IF(M23=0,0,1)</f>
        <v>0</v>
      </c>
      <c r="O23" s="132">
        <f t="shared" ref="O23:O32" si="5">IF(M23="SELEZIONARE COSTO UNITARIO",0,M23*N23)</f>
        <v>0</v>
      </c>
      <c r="P23" s="63" t="s">
        <v>23</v>
      </c>
      <c r="Q23" s="66"/>
      <c r="R23" s="62"/>
      <c r="S23" s="62" t="s">
        <v>19</v>
      </c>
      <c r="T23" s="62"/>
      <c r="BH23" s="222" t="s">
        <v>69</v>
      </c>
    </row>
    <row r="24" spans="1:60" ht="90" customHeight="1">
      <c r="A24" s="104">
        <v>705</v>
      </c>
      <c r="B24" s="104" t="str">
        <f t="shared" si="3"/>
        <v>NO</v>
      </c>
      <c r="C24" s="104" t="str">
        <f t="shared" si="1"/>
        <v/>
      </c>
      <c r="D24" s="63" t="s">
        <v>18</v>
      </c>
      <c r="E24" s="221" t="s">
        <v>19</v>
      </c>
      <c r="F24" s="221" t="s">
        <v>19</v>
      </c>
      <c r="G24" s="104" t="s">
        <v>96</v>
      </c>
      <c r="H24" s="104" t="s">
        <v>19</v>
      </c>
      <c r="I24" s="104" t="s">
        <v>19</v>
      </c>
      <c r="J24" s="135" t="s">
        <v>97</v>
      </c>
      <c r="K24" s="116" t="s">
        <v>39</v>
      </c>
      <c r="L24" s="126" t="str">
        <f>IF(OR(D24="USA",D24="CANADA",D24="SVIZZERA",D24="CINA",D24="REGNO UNITO"),SUMIFS('MASSIMALI COMPLESSIVI'!C:C,'MASSIMALI COMPLESSIVI'!A:A,'3.MAT-VIDEO-SOCIAL-RIVISTA'!J24,'MASSIMALI COMPLESSIVI'!B:B,'3.MAT-VIDEO-SOCIAL-RIVISTA'!D24),"/")</f>
        <v>/</v>
      </c>
      <c r="M24" s="64">
        <v>0</v>
      </c>
      <c r="N24" s="104">
        <f t="shared" si="4"/>
        <v>0</v>
      </c>
      <c r="O24" s="132">
        <f t="shared" si="5"/>
        <v>0</v>
      </c>
      <c r="P24" s="63" t="s">
        <v>23</v>
      </c>
      <c r="Q24" s="66"/>
      <c r="R24" s="62"/>
      <c r="S24" s="62" t="s">
        <v>19</v>
      </c>
      <c r="T24" s="62"/>
      <c r="BH24" s="222" t="s">
        <v>70</v>
      </c>
    </row>
    <row r="25" spans="1:60" ht="90" customHeight="1">
      <c r="A25" s="104">
        <v>706</v>
      </c>
      <c r="B25" s="104" t="str">
        <f t="shared" si="3"/>
        <v>NO</v>
      </c>
      <c r="C25" s="104" t="str">
        <f t="shared" si="1"/>
        <v/>
      </c>
      <c r="D25" s="63" t="s">
        <v>18</v>
      </c>
      <c r="E25" s="221" t="s">
        <v>19</v>
      </c>
      <c r="F25" s="221" t="s">
        <v>19</v>
      </c>
      <c r="G25" s="104" t="s">
        <v>96</v>
      </c>
      <c r="H25" s="104" t="s">
        <v>19</v>
      </c>
      <c r="I25" s="104" t="s">
        <v>19</v>
      </c>
      <c r="J25" s="135" t="s">
        <v>97</v>
      </c>
      <c r="K25" s="116" t="s">
        <v>39</v>
      </c>
      <c r="L25" s="126" t="str">
        <f>IF(OR(D25="USA",D25="CANADA",D25="SVIZZERA",D25="CINA",D25="REGNO UNITO"),SUMIFS('MASSIMALI COMPLESSIVI'!C:C,'MASSIMALI COMPLESSIVI'!A:A,'3.MAT-VIDEO-SOCIAL-RIVISTA'!J25,'MASSIMALI COMPLESSIVI'!B:B,'3.MAT-VIDEO-SOCIAL-RIVISTA'!D25),"/")</f>
        <v>/</v>
      </c>
      <c r="M25" s="64">
        <v>0</v>
      </c>
      <c r="N25" s="104">
        <f t="shared" si="4"/>
        <v>0</v>
      </c>
      <c r="O25" s="132">
        <f t="shared" si="5"/>
        <v>0</v>
      </c>
      <c r="P25" s="63" t="s">
        <v>23</v>
      </c>
      <c r="Q25" s="66"/>
      <c r="R25" s="62"/>
      <c r="S25" s="62" t="s">
        <v>19</v>
      </c>
      <c r="T25" s="62"/>
      <c r="BH25" s="222" t="s">
        <v>71</v>
      </c>
    </row>
    <row r="26" spans="1:60" ht="90" customHeight="1">
      <c r="A26" s="104">
        <v>707</v>
      </c>
      <c r="B26" s="104" t="str">
        <f t="shared" si="3"/>
        <v>NO</v>
      </c>
      <c r="C26" s="104" t="str">
        <f t="shared" si="1"/>
        <v/>
      </c>
      <c r="D26" s="63" t="s">
        <v>18</v>
      </c>
      <c r="E26" s="221" t="s">
        <v>19</v>
      </c>
      <c r="F26" s="221" t="s">
        <v>19</v>
      </c>
      <c r="G26" s="104" t="s">
        <v>96</v>
      </c>
      <c r="H26" s="104" t="s">
        <v>19</v>
      </c>
      <c r="I26" s="104" t="s">
        <v>19</v>
      </c>
      <c r="J26" s="135" t="s">
        <v>97</v>
      </c>
      <c r="K26" s="116" t="s">
        <v>39</v>
      </c>
      <c r="L26" s="126" t="str">
        <f>IF(OR(D26="USA",D26="CANADA",D26="SVIZZERA",D26="CINA",D26="REGNO UNITO"),SUMIFS('MASSIMALI COMPLESSIVI'!C:C,'MASSIMALI COMPLESSIVI'!A:A,'3.MAT-VIDEO-SOCIAL-RIVISTA'!J26,'MASSIMALI COMPLESSIVI'!B:B,'3.MAT-VIDEO-SOCIAL-RIVISTA'!D26),"/")</f>
        <v>/</v>
      </c>
      <c r="M26" s="64">
        <v>0</v>
      </c>
      <c r="N26" s="104">
        <f t="shared" si="4"/>
        <v>0</v>
      </c>
      <c r="O26" s="132">
        <f t="shared" si="5"/>
        <v>0</v>
      </c>
      <c r="P26" s="63" t="s">
        <v>23</v>
      </c>
      <c r="Q26" s="66"/>
      <c r="R26" s="62"/>
      <c r="S26" s="62" t="s">
        <v>19</v>
      </c>
      <c r="T26" s="62"/>
      <c r="BH26" s="222" t="s">
        <v>72</v>
      </c>
    </row>
    <row r="27" spans="1:60" ht="90" customHeight="1">
      <c r="A27" s="104">
        <v>708</v>
      </c>
      <c r="B27" s="104" t="str">
        <f t="shared" si="3"/>
        <v>NO</v>
      </c>
      <c r="C27" s="104" t="str">
        <f t="shared" si="1"/>
        <v/>
      </c>
      <c r="D27" s="63" t="s">
        <v>18</v>
      </c>
      <c r="E27" s="221" t="s">
        <v>19</v>
      </c>
      <c r="F27" s="221" t="s">
        <v>19</v>
      </c>
      <c r="G27" s="104" t="s">
        <v>96</v>
      </c>
      <c r="H27" s="104" t="s">
        <v>19</v>
      </c>
      <c r="I27" s="104" t="s">
        <v>19</v>
      </c>
      <c r="J27" s="135" t="s">
        <v>97</v>
      </c>
      <c r="K27" s="116" t="s">
        <v>39</v>
      </c>
      <c r="L27" s="126" t="str">
        <f>IF(OR(D27="USA",D27="CANADA",D27="SVIZZERA",D27="CINA",D27="REGNO UNITO"),SUMIFS('MASSIMALI COMPLESSIVI'!C:C,'MASSIMALI COMPLESSIVI'!A:A,'3.MAT-VIDEO-SOCIAL-RIVISTA'!J27,'MASSIMALI COMPLESSIVI'!B:B,'3.MAT-VIDEO-SOCIAL-RIVISTA'!D27),"/")</f>
        <v>/</v>
      </c>
      <c r="M27" s="64">
        <v>0</v>
      </c>
      <c r="N27" s="104">
        <f t="shared" si="4"/>
        <v>0</v>
      </c>
      <c r="O27" s="132">
        <f t="shared" si="5"/>
        <v>0</v>
      </c>
      <c r="P27" s="63" t="s">
        <v>23</v>
      </c>
      <c r="Q27" s="66"/>
      <c r="R27" s="62"/>
      <c r="S27" s="62" t="s">
        <v>19</v>
      </c>
      <c r="T27" s="62"/>
      <c r="BH27" s="222" t="s">
        <v>73</v>
      </c>
    </row>
    <row r="28" spans="1:60" ht="90" customHeight="1">
      <c r="A28" s="104">
        <v>709</v>
      </c>
      <c r="B28" s="104" t="str">
        <f t="shared" si="3"/>
        <v>NO</v>
      </c>
      <c r="C28" s="104" t="str">
        <f t="shared" si="1"/>
        <v/>
      </c>
      <c r="D28" s="63" t="s">
        <v>18</v>
      </c>
      <c r="E28" s="221" t="s">
        <v>19</v>
      </c>
      <c r="F28" s="221" t="s">
        <v>19</v>
      </c>
      <c r="G28" s="104" t="s">
        <v>96</v>
      </c>
      <c r="H28" s="104" t="s">
        <v>19</v>
      </c>
      <c r="I28" s="104" t="s">
        <v>19</v>
      </c>
      <c r="J28" s="135" t="s">
        <v>97</v>
      </c>
      <c r="K28" s="116" t="s">
        <v>39</v>
      </c>
      <c r="L28" s="126" t="str">
        <f>IF(OR(D28="USA",D28="CANADA",D28="SVIZZERA",D28="CINA",D28="REGNO UNITO"),SUMIFS('MASSIMALI COMPLESSIVI'!C:C,'MASSIMALI COMPLESSIVI'!A:A,'3.MAT-VIDEO-SOCIAL-RIVISTA'!J28,'MASSIMALI COMPLESSIVI'!B:B,'3.MAT-VIDEO-SOCIAL-RIVISTA'!D28),"/")</f>
        <v>/</v>
      </c>
      <c r="M28" s="64">
        <v>0</v>
      </c>
      <c r="N28" s="104">
        <f t="shared" si="4"/>
        <v>0</v>
      </c>
      <c r="O28" s="132">
        <f t="shared" si="5"/>
        <v>0</v>
      </c>
      <c r="P28" s="63" t="s">
        <v>23</v>
      </c>
      <c r="Q28" s="66"/>
      <c r="R28" s="62"/>
      <c r="S28" s="62" t="s">
        <v>19</v>
      </c>
      <c r="T28" s="62"/>
    </row>
    <row r="29" spans="1:60" ht="90" customHeight="1">
      <c r="A29" s="104">
        <v>710</v>
      </c>
      <c r="B29" s="104" t="str">
        <f t="shared" si="3"/>
        <v>NO</v>
      </c>
      <c r="C29" s="104" t="str">
        <f t="shared" si="1"/>
        <v/>
      </c>
      <c r="D29" s="63" t="s">
        <v>18</v>
      </c>
      <c r="E29" s="221" t="s">
        <v>19</v>
      </c>
      <c r="F29" s="221" t="s">
        <v>19</v>
      </c>
      <c r="G29" s="104" t="s">
        <v>96</v>
      </c>
      <c r="H29" s="104" t="s">
        <v>19</v>
      </c>
      <c r="I29" s="104" t="s">
        <v>19</v>
      </c>
      <c r="J29" s="135" t="s">
        <v>97</v>
      </c>
      <c r="K29" s="116" t="s">
        <v>39</v>
      </c>
      <c r="L29" s="126" t="str">
        <f>IF(OR(D29="USA",D29="CANADA",D29="SVIZZERA",D29="CINA",D29="REGNO UNITO"),SUMIFS('MASSIMALI COMPLESSIVI'!C:C,'MASSIMALI COMPLESSIVI'!A:A,'3.MAT-VIDEO-SOCIAL-RIVISTA'!J29,'MASSIMALI COMPLESSIVI'!B:B,'3.MAT-VIDEO-SOCIAL-RIVISTA'!D29),"/")</f>
        <v>/</v>
      </c>
      <c r="M29" s="64">
        <v>0</v>
      </c>
      <c r="N29" s="104">
        <f t="shared" si="4"/>
        <v>0</v>
      </c>
      <c r="O29" s="132">
        <f t="shared" si="5"/>
        <v>0</v>
      </c>
      <c r="P29" s="63" t="s">
        <v>23</v>
      </c>
      <c r="Q29" s="66"/>
      <c r="R29" s="62"/>
      <c r="S29" s="62" t="s">
        <v>19</v>
      </c>
      <c r="T29" s="62"/>
    </row>
    <row r="30" spans="1:60" ht="90" customHeight="1">
      <c r="A30" s="104">
        <v>711</v>
      </c>
      <c r="B30" s="104" t="str">
        <f t="shared" si="3"/>
        <v>NO</v>
      </c>
      <c r="C30" s="104" t="str">
        <f t="shared" si="1"/>
        <v/>
      </c>
      <c r="D30" s="63" t="s">
        <v>18</v>
      </c>
      <c r="E30" s="221" t="s">
        <v>19</v>
      </c>
      <c r="F30" s="221" t="s">
        <v>19</v>
      </c>
      <c r="G30" s="104" t="s">
        <v>96</v>
      </c>
      <c r="H30" s="104" t="s">
        <v>19</v>
      </c>
      <c r="I30" s="104" t="s">
        <v>19</v>
      </c>
      <c r="J30" s="135" t="s">
        <v>97</v>
      </c>
      <c r="K30" s="116" t="s">
        <v>39</v>
      </c>
      <c r="L30" s="126" t="str">
        <f>IF(OR(D30="USA",D30="CANADA",D30="SVIZZERA",D30="CINA",D30="REGNO UNITO"),SUMIFS('MASSIMALI COMPLESSIVI'!C:C,'MASSIMALI COMPLESSIVI'!A:A,'3.MAT-VIDEO-SOCIAL-RIVISTA'!J30,'MASSIMALI COMPLESSIVI'!B:B,'3.MAT-VIDEO-SOCIAL-RIVISTA'!D30),"/")</f>
        <v>/</v>
      </c>
      <c r="M30" s="64">
        <v>0</v>
      </c>
      <c r="N30" s="104">
        <f t="shared" si="4"/>
        <v>0</v>
      </c>
      <c r="O30" s="132">
        <f t="shared" si="5"/>
        <v>0</v>
      </c>
      <c r="P30" s="63" t="s">
        <v>23</v>
      </c>
      <c r="Q30" s="66"/>
      <c r="R30" s="62"/>
      <c r="S30" s="62" t="s">
        <v>19</v>
      </c>
      <c r="T30" s="62"/>
    </row>
    <row r="31" spans="1:60" ht="90" customHeight="1">
      <c r="A31" s="104">
        <v>712</v>
      </c>
      <c r="B31" s="104" t="str">
        <f t="shared" si="3"/>
        <v>NO</v>
      </c>
      <c r="C31" s="104" t="str">
        <f t="shared" si="1"/>
        <v/>
      </c>
      <c r="D31" s="63" t="s">
        <v>18</v>
      </c>
      <c r="E31" s="221" t="s">
        <v>19</v>
      </c>
      <c r="F31" s="221" t="s">
        <v>19</v>
      </c>
      <c r="G31" s="104" t="s">
        <v>96</v>
      </c>
      <c r="H31" s="104" t="s">
        <v>19</v>
      </c>
      <c r="I31" s="104" t="s">
        <v>19</v>
      </c>
      <c r="J31" s="135" t="s">
        <v>97</v>
      </c>
      <c r="K31" s="116" t="s">
        <v>39</v>
      </c>
      <c r="L31" s="126" t="str">
        <f>IF(OR(D31="USA",D31="CANADA",D31="SVIZZERA",D31="CINA",D31="REGNO UNITO"),SUMIFS('MASSIMALI COMPLESSIVI'!C:C,'MASSIMALI COMPLESSIVI'!A:A,'3.MAT-VIDEO-SOCIAL-RIVISTA'!J31,'MASSIMALI COMPLESSIVI'!B:B,'3.MAT-VIDEO-SOCIAL-RIVISTA'!D31),"/")</f>
        <v>/</v>
      </c>
      <c r="M31" s="64">
        <v>0</v>
      </c>
      <c r="N31" s="104">
        <f t="shared" si="4"/>
        <v>0</v>
      </c>
      <c r="O31" s="132">
        <f t="shared" si="5"/>
        <v>0</v>
      </c>
      <c r="P31" s="63" t="s">
        <v>23</v>
      </c>
      <c r="Q31" s="66"/>
      <c r="R31" s="62"/>
      <c r="S31" s="62" t="s">
        <v>19</v>
      </c>
      <c r="T31" s="62"/>
    </row>
    <row r="32" spans="1:60" ht="90" customHeight="1">
      <c r="A32" s="104">
        <v>713</v>
      </c>
      <c r="B32" s="104" t="str">
        <f t="shared" si="3"/>
        <v>NO</v>
      </c>
      <c r="C32" s="104" t="str">
        <f t="shared" si="1"/>
        <v/>
      </c>
      <c r="D32" s="63" t="s">
        <v>18</v>
      </c>
      <c r="E32" s="221" t="s">
        <v>19</v>
      </c>
      <c r="F32" s="221" t="s">
        <v>19</v>
      </c>
      <c r="G32" s="104" t="s">
        <v>96</v>
      </c>
      <c r="H32" s="104" t="s">
        <v>19</v>
      </c>
      <c r="I32" s="104" t="s">
        <v>19</v>
      </c>
      <c r="J32" s="135" t="s">
        <v>97</v>
      </c>
      <c r="K32" s="116" t="s">
        <v>39</v>
      </c>
      <c r="L32" s="126" t="str">
        <f>IF(OR(D32="USA",D32="CANADA",D32="SVIZZERA",D32="CINA",D32="REGNO UNITO"),SUMIFS('MASSIMALI COMPLESSIVI'!C:C,'MASSIMALI COMPLESSIVI'!A:A,'3.MAT-VIDEO-SOCIAL-RIVISTA'!J32,'MASSIMALI COMPLESSIVI'!B:B,'3.MAT-VIDEO-SOCIAL-RIVISTA'!D32),"/")</f>
        <v>/</v>
      </c>
      <c r="M32" s="64">
        <v>0</v>
      </c>
      <c r="N32" s="104">
        <f t="shared" si="4"/>
        <v>0</v>
      </c>
      <c r="O32" s="132">
        <f t="shared" si="5"/>
        <v>0</v>
      </c>
      <c r="P32" s="63" t="s">
        <v>23</v>
      </c>
      <c r="Q32" s="66"/>
      <c r="R32" s="62"/>
      <c r="S32" s="62" t="s">
        <v>19</v>
      </c>
      <c r="T32" s="62"/>
    </row>
    <row r="33" spans="1:20" ht="90" customHeight="1">
      <c r="A33" s="104">
        <v>714</v>
      </c>
      <c r="B33" s="104" t="str">
        <f t="shared" si="0"/>
        <v>NO</v>
      </c>
      <c r="C33" s="104" t="str">
        <f t="shared" si="1"/>
        <v/>
      </c>
      <c r="D33" s="63" t="s">
        <v>18</v>
      </c>
      <c r="E33" s="221" t="s">
        <v>19</v>
      </c>
      <c r="F33" s="221" t="s">
        <v>19</v>
      </c>
      <c r="G33" s="104" t="s">
        <v>96</v>
      </c>
      <c r="H33" s="104" t="s">
        <v>19</v>
      </c>
      <c r="I33" s="104" t="s">
        <v>19</v>
      </c>
      <c r="J33" s="136" t="s">
        <v>98</v>
      </c>
      <c r="K33" s="116" t="s">
        <v>79</v>
      </c>
      <c r="L33" s="126" t="str">
        <f>IF(OR(D33="USA",D33="CANADA",D33="SVIZZERA",D33="CINA",D33="REGNO UNITO"),SUMIFS('MASSIMALI COMPLESSIVI'!C:C,'MASSIMALI COMPLESSIVI'!A:A,'3.MAT-VIDEO-SOCIAL-RIVISTA'!J33,'MASSIMALI COMPLESSIVI'!B:B,'3.MAT-VIDEO-SOCIAL-RIVISTA'!D33),"/")</f>
        <v>/</v>
      </c>
      <c r="M33" s="64">
        <v>0</v>
      </c>
      <c r="N33" s="104">
        <f t="shared" si="4"/>
        <v>0</v>
      </c>
      <c r="O33" s="132">
        <f t="shared" si="2"/>
        <v>0</v>
      </c>
      <c r="P33" s="63" t="s">
        <v>23</v>
      </c>
      <c r="Q33" s="66"/>
      <c r="R33" s="62"/>
      <c r="S33" s="62" t="s">
        <v>19</v>
      </c>
      <c r="T33" s="62"/>
    </row>
    <row r="34" spans="1:20" ht="90" customHeight="1">
      <c r="A34" s="104">
        <v>715</v>
      </c>
      <c r="B34" s="104" t="str">
        <f t="shared" si="0"/>
        <v>NO</v>
      </c>
      <c r="C34" s="104" t="str">
        <f t="shared" si="1"/>
        <v/>
      </c>
      <c r="D34" s="63" t="s">
        <v>18</v>
      </c>
      <c r="E34" s="221" t="s">
        <v>19</v>
      </c>
      <c r="F34" s="221" t="s">
        <v>19</v>
      </c>
      <c r="G34" s="104" t="s">
        <v>96</v>
      </c>
      <c r="H34" s="104" t="s">
        <v>19</v>
      </c>
      <c r="I34" s="104" t="s">
        <v>19</v>
      </c>
      <c r="J34" s="136" t="s">
        <v>98</v>
      </c>
      <c r="K34" s="116" t="s">
        <v>79</v>
      </c>
      <c r="L34" s="126" t="str">
        <f>IF(OR(D34="USA",D34="CANADA",D34="SVIZZERA",D34="CINA",D34="REGNO UNITO"),SUMIFS('MASSIMALI COMPLESSIVI'!C:C,'MASSIMALI COMPLESSIVI'!A:A,'3.MAT-VIDEO-SOCIAL-RIVISTA'!J34,'MASSIMALI COMPLESSIVI'!B:B,'3.MAT-VIDEO-SOCIAL-RIVISTA'!D34),"/")</f>
        <v>/</v>
      </c>
      <c r="M34" s="64">
        <v>0</v>
      </c>
      <c r="N34" s="104">
        <f t="shared" si="4"/>
        <v>0</v>
      </c>
      <c r="O34" s="132">
        <f t="shared" si="2"/>
        <v>0</v>
      </c>
      <c r="P34" s="63" t="s">
        <v>23</v>
      </c>
      <c r="Q34" s="66"/>
      <c r="R34" s="62"/>
      <c r="S34" s="62" t="s">
        <v>19</v>
      </c>
      <c r="T34" s="62"/>
    </row>
    <row r="35" spans="1:20" ht="90" customHeight="1">
      <c r="A35" s="104">
        <v>716</v>
      </c>
      <c r="B35" s="104" t="str">
        <f t="shared" si="0"/>
        <v>NO</v>
      </c>
      <c r="C35" s="104" t="str">
        <f t="shared" si="1"/>
        <v/>
      </c>
      <c r="D35" s="63" t="s">
        <v>18</v>
      </c>
      <c r="E35" s="221" t="s">
        <v>19</v>
      </c>
      <c r="F35" s="221" t="s">
        <v>19</v>
      </c>
      <c r="G35" s="104" t="s">
        <v>96</v>
      </c>
      <c r="H35" s="104" t="s">
        <v>19</v>
      </c>
      <c r="I35" s="104" t="s">
        <v>19</v>
      </c>
      <c r="J35" s="136" t="s">
        <v>98</v>
      </c>
      <c r="K35" s="116" t="s">
        <v>79</v>
      </c>
      <c r="L35" s="126" t="str">
        <f>IF(OR(D35="USA",D35="CANADA",D35="SVIZZERA",D35="CINA",D35="REGNO UNITO"),SUMIFS('MASSIMALI COMPLESSIVI'!C:C,'MASSIMALI COMPLESSIVI'!A:A,'3.MAT-VIDEO-SOCIAL-RIVISTA'!J35,'MASSIMALI COMPLESSIVI'!B:B,'3.MAT-VIDEO-SOCIAL-RIVISTA'!D35),"/")</f>
        <v>/</v>
      </c>
      <c r="M35" s="64">
        <v>0</v>
      </c>
      <c r="N35" s="104">
        <f t="shared" si="4"/>
        <v>0</v>
      </c>
      <c r="O35" s="132">
        <f t="shared" si="2"/>
        <v>0</v>
      </c>
      <c r="P35" s="63" t="s">
        <v>23</v>
      </c>
      <c r="Q35" s="66"/>
      <c r="R35" s="62"/>
      <c r="S35" s="62" t="s">
        <v>19</v>
      </c>
      <c r="T35" s="62"/>
    </row>
    <row r="36" spans="1:20" ht="90" customHeight="1">
      <c r="A36" s="104">
        <v>717</v>
      </c>
      <c r="B36" s="104" t="str">
        <f t="shared" ref="B36:B42" si="6">IF(OR(D36="VIETNAM",D36="THAILANDIA (EX SIAM)",D36="TAIWAN",D36="SRI LANKA",D36="SINGAPORE",D36="REPUBBLICA DELL'INDIA",D36="NEPAL",D36="MYANMAR (EX BIRMANIA)",D36="MAURITIUS",D36="MALESIA",D36="MALDIVE",D36="LAOS",D36="INDONESIA",D36="FILIPPINE",D36="CAMBOGIA",D36="NORVEGIA",D36="COREA DEL SUD",D36="CINA",D36="BRASILE",D36="AUSTRALIA",D36="QATAR",D36="EMIRATI ARABI UNITI",),"SI","NO")</f>
        <v>NO</v>
      </c>
      <c r="C36" s="104" t="str">
        <f t="shared" si="1"/>
        <v/>
      </c>
      <c r="D36" s="63" t="s">
        <v>18</v>
      </c>
      <c r="E36" s="221" t="s">
        <v>19</v>
      </c>
      <c r="F36" s="221" t="s">
        <v>19</v>
      </c>
      <c r="G36" s="104" t="s">
        <v>96</v>
      </c>
      <c r="H36" s="104" t="s">
        <v>19</v>
      </c>
      <c r="I36" s="104" t="s">
        <v>19</v>
      </c>
      <c r="J36" s="136" t="s">
        <v>98</v>
      </c>
      <c r="K36" s="116" t="s">
        <v>79</v>
      </c>
      <c r="L36" s="126" t="str">
        <f>IF(OR(D36="USA",D36="CANADA",D36="SVIZZERA",D36="CINA",D36="REGNO UNITO"),SUMIFS('MASSIMALI COMPLESSIVI'!C:C,'MASSIMALI COMPLESSIVI'!A:A,'3.MAT-VIDEO-SOCIAL-RIVISTA'!J36,'MASSIMALI COMPLESSIVI'!B:B,'3.MAT-VIDEO-SOCIAL-RIVISTA'!D36),"/")</f>
        <v>/</v>
      </c>
      <c r="M36" s="64">
        <v>0</v>
      </c>
      <c r="N36" s="104">
        <f t="shared" si="4"/>
        <v>0</v>
      </c>
      <c r="O36" s="132">
        <f t="shared" ref="O36:O42" si="7">IF(M36="SELEZIONARE COSTO UNITARIO",0,M36*N36)</f>
        <v>0</v>
      </c>
      <c r="P36" s="63" t="s">
        <v>23</v>
      </c>
      <c r="Q36" s="66"/>
      <c r="R36" s="62"/>
      <c r="S36" s="62" t="s">
        <v>19</v>
      </c>
      <c r="T36" s="62"/>
    </row>
    <row r="37" spans="1:20" ht="90" customHeight="1">
      <c r="A37" s="104">
        <v>718</v>
      </c>
      <c r="B37" s="104" t="str">
        <f t="shared" si="6"/>
        <v>NO</v>
      </c>
      <c r="C37" s="104" t="str">
        <f t="shared" si="1"/>
        <v/>
      </c>
      <c r="D37" s="63" t="s">
        <v>18</v>
      </c>
      <c r="E37" s="221" t="s">
        <v>19</v>
      </c>
      <c r="F37" s="221" t="s">
        <v>19</v>
      </c>
      <c r="G37" s="104" t="s">
        <v>96</v>
      </c>
      <c r="H37" s="104" t="s">
        <v>19</v>
      </c>
      <c r="I37" s="104" t="s">
        <v>19</v>
      </c>
      <c r="J37" s="136" t="s">
        <v>98</v>
      </c>
      <c r="K37" s="116" t="s">
        <v>79</v>
      </c>
      <c r="L37" s="126" t="str">
        <f>IF(OR(D37="USA",D37="CANADA",D37="SVIZZERA",D37="CINA",D37="REGNO UNITO"),SUMIFS('MASSIMALI COMPLESSIVI'!C:C,'MASSIMALI COMPLESSIVI'!A:A,'3.MAT-VIDEO-SOCIAL-RIVISTA'!J37,'MASSIMALI COMPLESSIVI'!B:B,'3.MAT-VIDEO-SOCIAL-RIVISTA'!D37),"/")</f>
        <v>/</v>
      </c>
      <c r="M37" s="64">
        <v>0</v>
      </c>
      <c r="N37" s="104">
        <f t="shared" si="4"/>
        <v>0</v>
      </c>
      <c r="O37" s="132">
        <f t="shared" si="7"/>
        <v>0</v>
      </c>
      <c r="P37" s="63" t="s">
        <v>23</v>
      </c>
      <c r="Q37" s="66"/>
      <c r="R37" s="62"/>
      <c r="S37" s="62" t="s">
        <v>19</v>
      </c>
      <c r="T37" s="62"/>
    </row>
    <row r="38" spans="1:20" ht="90" customHeight="1">
      <c r="A38" s="104">
        <v>719</v>
      </c>
      <c r="B38" s="104" t="str">
        <f t="shared" si="6"/>
        <v>NO</v>
      </c>
      <c r="C38" s="104" t="str">
        <f t="shared" si="1"/>
        <v/>
      </c>
      <c r="D38" s="63" t="s">
        <v>18</v>
      </c>
      <c r="E38" s="221" t="s">
        <v>19</v>
      </c>
      <c r="F38" s="221" t="s">
        <v>19</v>
      </c>
      <c r="G38" s="104" t="s">
        <v>96</v>
      </c>
      <c r="H38" s="104" t="s">
        <v>19</v>
      </c>
      <c r="I38" s="104" t="s">
        <v>19</v>
      </c>
      <c r="J38" s="136" t="s">
        <v>98</v>
      </c>
      <c r="K38" s="116" t="s">
        <v>79</v>
      </c>
      <c r="L38" s="126" t="str">
        <f>IF(OR(D38="USA",D38="CANADA",D38="SVIZZERA",D38="CINA",D38="REGNO UNITO"),SUMIFS('MASSIMALI COMPLESSIVI'!C:C,'MASSIMALI COMPLESSIVI'!A:A,'3.MAT-VIDEO-SOCIAL-RIVISTA'!J38,'MASSIMALI COMPLESSIVI'!B:B,'3.MAT-VIDEO-SOCIAL-RIVISTA'!D38),"/")</f>
        <v>/</v>
      </c>
      <c r="M38" s="64">
        <v>0</v>
      </c>
      <c r="N38" s="104">
        <f t="shared" si="4"/>
        <v>0</v>
      </c>
      <c r="O38" s="132">
        <f t="shared" si="7"/>
        <v>0</v>
      </c>
      <c r="P38" s="63" t="s">
        <v>23</v>
      </c>
      <c r="Q38" s="66"/>
      <c r="R38" s="62"/>
      <c r="S38" s="62" t="s">
        <v>19</v>
      </c>
      <c r="T38" s="62"/>
    </row>
    <row r="39" spans="1:20" ht="90" customHeight="1">
      <c r="A39" s="104">
        <v>720</v>
      </c>
      <c r="B39" s="104" t="str">
        <f t="shared" si="6"/>
        <v>NO</v>
      </c>
      <c r="C39" s="104" t="str">
        <f t="shared" si="1"/>
        <v/>
      </c>
      <c r="D39" s="63" t="s">
        <v>18</v>
      </c>
      <c r="E39" s="221" t="s">
        <v>19</v>
      </c>
      <c r="F39" s="221" t="s">
        <v>19</v>
      </c>
      <c r="G39" s="104" t="s">
        <v>96</v>
      </c>
      <c r="H39" s="104" t="s">
        <v>19</v>
      </c>
      <c r="I39" s="104" t="s">
        <v>19</v>
      </c>
      <c r="J39" s="136" t="s">
        <v>98</v>
      </c>
      <c r="K39" s="116" t="s">
        <v>79</v>
      </c>
      <c r="L39" s="126" t="str">
        <f>IF(OR(D39="USA",D39="CANADA",D39="SVIZZERA",D39="CINA",D39="REGNO UNITO"),SUMIFS('MASSIMALI COMPLESSIVI'!C:C,'MASSIMALI COMPLESSIVI'!A:A,'3.MAT-VIDEO-SOCIAL-RIVISTA'!J39,'MASSIMALI COMPLESSIVI'!B:B,'3.MAT-VIDEO-SOCIAL-RIVISTA'!D39),"/")</f>
        <v>/</v>
      </c>
      <c r="M39" s="64">
        <v>0</v>
      </c>
      <c r="N39" s="104">
        <f t="shared" si="4"/>
        <v>0</v>
      </c>
      <c r="O39" s="132">
        <f t="shared" si="7"/>
        <v>0</v>
      </c>
      <c r="P39" s="63" t="s">
        <v>23</v>
      </c>
      <c r="Q39" s="66"/>
      <c r="R39" s="62"/>
      <c r="S39" s="62" t="s">
        <v>19</v>
      </c>
      <c r="T39" s="62"/>
    </row>
    <row r="40" spans="1:20" ht="90" customHeight="1">
      <c r="A40" s="104">
        <v>721</v>
      </c>
      <c r="B40" s="104" t="str">
        <f t="shared" si="6"/>
        <v>NO</v>
      </c>
      <c r="C40" s="104" t="str">
        <f t="shared" si="1"/>
        <v/>
      </c>
      <c r="D40" s="63" t="s">
        <v>18</v>
      </c>
      <c r="E40" s="221" t="s">
        <v>19</v>
      </c>
      <c r="F40" s="221" t="s">
        <v>19</v>
      </c>
      <c r="G40" s="104" t="s">
        <v>96</v>
      </c>
      <c r="H40" s="104" t="s">
        <v>19</v>
      </c>
      <c r="I40" s="104" t="s">
        <v>19</v>
      </c>
      <c r="J40" s="136" t="s">
        <v>98</v>
      </c>
      <c r="K40" s="116" t="s">
        <v>79</v>
      </c>
      <c r="L40" s="126" t="str">
        <f>IF(OR(D40="USA",D40="CANADA",D40="SVIZZERA",D40="CINA",D40="REGNO UNITO"),SUMIFS('MASSIMALI COMPLESSIVI'!C:C,'MASSIMALI COMPLESSIVI'!A:A,'3.MAT-VIDEO-SOCIAL-RIVISTA'!J40,'MASSIMALI COMPLESSIVI'!B:B,'3.MAT-VIDEO-SOCIAL-RIVISTA'!D40),"/")</f>
        <v>/</v>
      </c>
      <c r="M40" s="64">
        <v>0</v>
      </c>
      <c r="N40" s="104">
        <f t="shared" si="4"/>
        <v>0</v>
      </c>
      <c r="O40" s="132">
        <f t="shared" si="7"/>
        <v>0</v>
      </c>
      <c r="P40" s="63" t="s">
        <v>23</v>
      </c>
      <c r="Q40" s="66"/>
      <c r="R40" s="62"/>
      <c r="S40" s="62" t="s">
        <v>19</v>
      </c>
      <c r="T40" s="62"/>
    </row>
    <row r="41" spans="1:20" ht="90" customHeight="1">
      <c r="A41" s="104">
        <v>722</v>
      </c>
      <c r="B41" s="104" t="str">
        <f t="shared" si="6"/>
        <v>NO</v>
      </c>
      <c r="C41" s="104" t="str">
        <f t="shared" si="1"/>
        <v/>
      </c>
      <c r="D41" s="63" t="s">
        <v>18</v>
      </c>
      <c r="E41" s="221" t="s">
        <v>19</v>
      </c>
      <c r="F41" s="221" t="s">
        <v>19</v>
      </c>
      <c r="G41" s="104" t="s">
        <v>96</v>
      </c>
      <c r="H41" s="104" t="s">
        <v>19</v>
      </c>
      <c r="I41" s="104" t="s">
        <v>19</v>
      </c>
      <c r="J41" s="136" t="s">
        <v>98</v>
      </c>
      <c r="K41" s="116" t="s">
        <v>79</v>
      </c>
      <c r="L41" s="126" t="str">
        <f>IF(OR(D41="USA",D41="CANADA",D41="SVIZZERA",D41="CINA",D41="REGNO UNITO"),SUMIFS('MASSIMALI COMPLESSIVI'!C:C,'MASSIMALI COMPLESSIVI'!A:A,'3.MAT-VIDEO-SOCIAL-RIVISTA'!J41,'MASSIMALI COMPLESSIVI'!B:B,'3.MAT-VIDEO-SOCIAL-RIVISTA'!D41),"/")</f>
        <v>/</v>
      </c>
      <c r="M41" s="64">
        <v>0</v>
      </c>
      <c r="N41" s="104">
        <f t="shared" si="4"/>
        <v>0</v>
      </c>
      <c r="O41" s="132">
        <f t="shared" si="7"/>
        <v>0</v>
      </c>
      <c r="P41" s="63" t="s">
        <v>23</v>
      </c>
      <c r="Q41" s="66"/>
      <c r="R41" s="62"/>
      <c r="S41" s="62" t="s">
        <v>19</v>
      </c>
      <c r="T41" s="62"/>
    </row>
    <row r="42" spans="1:20" ht="90" customHeight="1">
      <c r="A42" s="104">
        <v>723</v>
      </c>
      <c r="B42" s="104" t="str">
        <f t="shared" si="6"/>
        <v>NO</v>
      </c>
      <c r="C42" s="104" t="str">
        <f t="shared" si="1"/>
        <v/>
      </c>
      <c r="D42" s="63" t="s">
        <v>18</v>
      </c>
      <c r="E42" s="221" t="s">
        <v>19</v>
      </c>
      <c r="F42" s="221" t="s">
        <v>19</v>
      </c>
      <c r="G42" s="104" t="s">
        <v>96</v>
      </c>
      <c r="H42" s="104" t="s">
        <v>19</v>
      </c>
      <c r="I42" s="104" t="s">
        <v>19</v>
      </c>
      <c r="J42" s="136" t="s">
        <v>98</v>
      </c>
      <c r="K42" s="116" t="s">
        <v>79</v>
      </c>
      <c r="L42" s="126" t="str">
        <f>IF(OR(D42="USA",D42="CANADA",D42="SVIZZERA",D42="CINA",D42="REGNO UNITO"),SUMIFS('MASSIMALI COMPLESSIVI'!C:C,'MASSIMALI COMPLESSIVI'!A:A,'3.MAT-VIDEO-SOCIAL-RIVISTA'!J42,'MASSIMALI COMPLESSIVI'!B:B,'3.MAT-VIDEO-SOCIAL-RIVISTA'!D42),"/")</f>
        <v>/</v>
      </c>
      <c r="M42" s="64">
        <v>0</v>
      </c>
      <c r="N42" s="104">
        <f t="shared" si="4"/>
        <v>0</v>
      </c>
      <c r="O42" s="132">
        <f t="shared" si="7"/>
        <v>0</v>
      </c>
      <c r="P42" s="63" t="s">
        <v>23</v>
      </c>
      <c r="Q42" s="66"/>
      <c r="R42" s="62"/>
      <c r="S42" s="62" t="s">
        <v>19</v>
      </c>
      <c r="T42" s="62"/>
    </row>
    <row r="43" spans="1:20" ht="90" customHeight="1">
      <c r="A43" s="104">
        <v>724</v>
      </c>
      <c r="B43" s="104" t="str">
        <f t="shared" si="0"/>
        <v>NO</v>
      </c>
      <c r="C43" s="104" t="str">
        <f t="shared" si="1"/>
        <v/>
      </c>
      <c r="D43" s="63" t="s">
        <v>18</v>
      </c>
      <c r="E43" s="221" t="s">
        <v>19</v>
      </c>
      <c r="F43" s="221" t="s">
        <v>19</v>
      </c>
      <c r="G43" s="104" t="s">
        <v>96</v>
      </c>
      <c r="H43" s="104" t="s">
        <v>19</v>
      </c>
      <c r="I43" s="104" t="s">
        <v>19</v>
      </c>
      <c r="J43" s="122" t="s">
        <v>99</v>
      </c>
      <c r="K43" s="116" t="s">
        <v>21</v>
      </c>
      <c r="L43" s="126" t="s">
        <v>19</v>
      </c>
      <c r="M43" s="64">
        <v>0</v>
      </c>
      <c r="N43" s="104">
        <f t="shared" si="4"/>
        <v>0</v>
      </c>
      <c r="O43" s="132">
        <f t="shared" ref="O43:O48" si="8">IF(M43="SELEZIONARE COSTO UNITARIO",0,M43*N43)</f>
        <v>0</v>
      </c>
      <c r="P43" s="63" t="s">
        <v>23</v>
      </c>
      <c r="Q43" s="66"/>
      <c r="R43" s="62"/>
      <c r="S43" s="62" t="s">
        <v>19</v>
      </c>
      <c r="T43" s="62"/>
    </row>
    <row r="44" spans="1:20" ht="90" customHeight="1">
      <c r="A44" s="104">
        <v>725</v>
      </c>
      <c r="B44" s="104" t="str">
        <f t="shared" si="0"/>
        <v>NO</v>
      </c>
      <c r="C44" s="104" t="str">
        <f t="shared" si="1"/>
        <v/>
      </c>
      <c r="D44" s="63" t="s">
        <v>18</v>
      </c>
      <c r="E44" s="221" t="s">
        <v>19</v>
      </c>
      <c r="F44" s="221" t="s">
        <v>19</v>
      </c>
      <c r="G44" s="104" t="s">
        <v>96</v>
      </c>
      <c r="H44" s="104" t="s">
        <v>19</v>
      </c>
      <c r="I44" s="104" t="s">
        <v>19</v>
      </c>
      <c r="J44" s="122" t="s">
        <v>99</v>
      </c>
      <c r="K44" s="116" t="s">
        <v>21</v>
      </c>
      <c r="L44" s="126" t="s">
        <v>19</v>
      </c>
      <c r="M44" s="64">
        <v>0</v>
      </c>
      <c r="N44" s="104">
        <f t="shared" si="4"/>
        <v>0</v>
      </c>
      <c r="O44" s="132">
        <f t="shared" si="8"/>
        <v>0</v>
      </c>
      <c r="P44" s="63" t="s">
        <v>23</v>
      </c>
      <c r="Q44" s="66"/>
      <c r="R44" s="62"/>
      <c r="S44" s="62" t="s">
        <v>19</v>
      </c>
      <c r="T44" s="62"/>
    </row>
    <row r="45" spans="1:20" ht="90" customHeight="1">
      <c r="A45" s="104">
        <v>726</v>
      </c>
      <c r="B45" s="104" t="str">
        <f t="shared" si="0"/>
        <v>NO</v>
      </c>
      <c r="C45" s="104" t="str">
        <f t="shared" si="1"/>
        <v/>
      </c>
      <c r="D45" s="63" t="s">
        <v>18</v>
      </c>
      <c r="E45" s="221" t="s">
        <v>19</v>
      </c>
      <c r="F45" s="221" t="s">
        <v>19</v>
      </c>
      <c r="G45" s="104" t="s">
        <v>96</v>
      </c>
      <c r="H45" s="104" t="s">
        <v>19</v>
      </c>
      <c r="I45" s="104" t="s">
        <v>19</v>
      </c>
      <c r="J45" s="122" t="s">
        <v>99</v>
      </c>
      <c r="K45" s="116" t="s">
        <v>21</v>
      </c>
      <c r="L45" s="126" t="s">
        <v>19</v>
      </c>
      <c r="M45" s="64">
        <v>0</v>
      </c>
      <c r="N45" s="104">
        <f t="shared" si="4"/>
        <v>0</v>
      </c>
      <c r="O45" s="132">
        <f t="shared" si="8"/>
        <v>0</v>
      </c>
      <c r="P45" s="63" t="s">
        <v>23</v>
      </c>
      <c r="Q45" s="66"/>
      <c r="R45" s="62"/>
      <c r="S45" s="62" t="s">
        <v>19</v>
      </c>
      <c r="T45" s="62"/>
    </row>
    <row r="46" spans="1:20" ht="90" customHeight="1">
      <c r="A46" s="104">
        <v>727</v>
      </c>
      <c r="B46" s="104" t="str">
        <f t="shared" si="0"/>
        <v>NO</v>
      </c>
      <c r="C46" s="104" t="str">
        <f t="shared" si="1"/>
        <v/>
      </c>
      <c r="D46" s="63" t="s">
        <v>18</v>
      </c>
      <c r="E46" s="221" t="s">
        <v>19</v>
      </c>
      <c r="F46" s="221" t="s">
        <v>19</v>
      </c>
      <c r="G46" s="104" t="s">
        <v>96</v>
      </c>
      <c r="H46" s="104" t="s">
        <v>19</v>
      </c>
      <c r="I46" s="104" t="s">
        <v>19</v>
      </c>
      <c r="J46" s="122" t="s">
        <v>99</v>
      </c>
      <c r="K46" s="116" t="s">
        <v>21</v>
      </c>
      <c r="L46" s="126" t="s">
        <v>19</v>
      </c>
      <c r="M46" s="64">
        <v>0</v>
      </c>
      <c r="N46" s="104">
        <f t="shared" si="4"/>
        <v>0</v>
      </c>
      <c r="O46" s="132">
        <f t="shared" si="8"/>
        <v>0</v>
      </c>
      <c r="P46" s="63" t="s">
        <v>23</v>
      </c>
      <c r="Q46" s="66"/>
      <c r="R46" s="62"/>
      <c r="S46" s="62" t="s">
        <v>19</v>
      </c>
      <c r="T46" s="62"/>
    </row>
    <row r="47" spans="1:20" ht="90" customHeight="1">
      <c r="A47" s="104">
        <v>728</v>
      </c>
      <c r="B47" s="104" t="str">
        <f t="shared" si="0"/>
        <v>NO</v>
      </c>
      <c r="C47" s="104" t="str">
        <f t="shared" si="1"/>
        <v/>
      </c>
      <c r="D47" s="63" t="s">
        <v>18</v>
      </c>
      <c r="E47" s="221" t="s">
        <v>19</v>
      </c>
      <c r="F47" s="221" t="s">
        <v>19</v>
      </c>
      <c r="G47" s="104" t="s">
        <v>96</v>
      </c>
      <c r="H47" s="104" t="s">
        <v>19</v>
      </c>
      <c r="I47" s="104" t="s">
        <v>19</v>
      </c>
      <c r="J47" s="122" t="s">
        <v>99</v>
      </c>
      <c r="K47" s="116" t="s">
        <v>21</v>
      </c>
      <c r="L47" s="126" t="s">
        <v>19</v>
      </c>
      <c r="M47" s="64">
        <v>0</v>
      </c>
      <c r="N47" s="104">
        <f t="shared" si="4"/>
        <v>0</v>
      </c>
      <c r="O47" s="132">
        <f t="shared" si="8"/>
        <v>0</v>
      </c>
      <c r="P47" s="63" t="s">
        <v>23</v>
      </c>
      <c r="Q47" s="66"/>
      <c r="R47" s="62"/>
      <c r="S47" s="62" t="s">
        <v>19</v>
      </c>
      <c r="T47" s="62"/>
    </row>
    <row r="48" spans="1:20" ht="90" customHeight="1">
      <c r="A48" s="104">
        <v>729</v>
      </c>
      <c r="B48" s="104" t="str">
        <f t="shared" si="0"/>
        <v>NO</v>
      </c>
      <c r="C48" s="104" t="str">
        <f t="shared" si="1"/>
        <v/>
      </c>
      <c r="D48" s="63" t="s">
        <v>18</v>
      </c>
      <c r="E48" s="221" t="s">
        <v>19</v>
      </c>
      <c r="F48" s="221" t="s">
        <v>19</v>
      </c>
      <c r="G48" s="104" t="s">
        <v>96</v>
      </c>
      <c r="H48" s="104" t="s">
        <v>19</v>
      </c>
      <c r="I48" s="104" t="s">
        <v>19</v>
      </c>
      <c r="J48" s="122" t="s">
        <v>99</v>
      </c>
      <c r="K48" s="116" t="s">
        <v>21</v>
      </c>
      <c r="L48" s="126" t="s">
        <v>19</v>
      </c>
      <c r="M48" s="64">
        <v>0</v>
      </c>
      <c r="N48" s="104">
        <f t="shared" si="4"/>
        <v>0</v>
      </c>
      <c r="O48" s="132">
        <f t="shared" si="8"/>
        <v>0</v>
      </c>
      <c r="P48" s="63" t="s">
        <v>23</v>
      </c>
      <c r="Q48" s="66"/>
      <c r="R48" s="62"/>
      <c r="S48" s="62" t="s">
        <v>19</v>
      </c>
      <c r="T48" s="62"/>
    </row>
    <row r="49" spans="1:20" ht="90" customHeight="1">
      <c r="A49" s="104">
        <v>730</v>
      </c>
      <c r="B49" s="104" t="str">
        <f t="shared" si="0"/>
        <v>NO</v>
      </c>
      <c r="C49" s="104" t="str">
        <f t="shared" si="1"/>
        <v/>
      </c>
      <c r="D49" s="63" t="s">
        <v>18</v>
      </c>
      <c r="E49" s="221" t="s">
        <v>19</v>
      </c>
      <c r="F49" s="221" t="s">
        <v>19</v>
      </c>
      <c r="G49" s="104" t="s">
        <v>96</v>
      </c>
      <c r="H49" s="104" t="s">
        <v>19</v>
      </c>
      <c r="I49" s="104" t="s">
        <v>19</v>
      </c>
      <c r="J49" s="122" t="s">
        <v>99</v>
      </c>
      <c r="K49" s="116" t="s">
        <v>21</v>
      </c>
      <c r="L49" s="126" t="s">
        <v>19</v>
      </c>
      <c r="M49" s="64">
        <v>0</v>
      </c>
      <c r="N49" s="104">
        <f>IF(M49=0,0,1)</f>
        <v>0</v>
      </c>
      <c r="O49" s="132">
        <f t="shared" si="2"/>
        <v>0</v>
      </c>
      <c r="P49" s="63" t="s">
        <v>23</v>
      </c>
      <c r="Q49" s="66"/>
      <c r="R49" s="62"/>
      <c r="S49" s="62" t="s">
        <v>19</v>
      </c>
      <c r="T49" s="62"/>
    </row>
    <row r="50" spans="1:20" ht="90" customHeight="1">
      <c r="A50" s="104">
        <v>731</v>
      </c>
      <c r="B50" s="104" t="str">
        <f t="shared" si="0"/>
        <v>NO</v>
      </c>
      <c r="C50" s="104" t="str">
        <f t="shared" si="1"/>
        <v/>
      </c>
      <c r="D50" s="63" t="s">
        <v>18</v>
      </c>
      <c r="E50" s="221" t="s">
        <v>19</v>
      </c>
      <c r="F50" s="221" t="s">
        <v>19</v>
      </c>
      <c r="G50" s="104" t="s">
        <v>96</v>
      </c>
      <c r="H50" s="104" t="s">
        <v>19</v>
      </c>
      <c r="I50" s="104" t="s">
        <v>19</v>
      </c>
      <c r="J50" s="122" t="s">
        <v>99</v>
      </c>
      <c r="K50" s="116" t="s">
        <v>21</v>
      </c>
      <c r="L50" s="126" t="s">
        <v>19</v>
      </c>
      <c r="M50" s="64">
        <v>0</v>
      </c>
      <c r="N50" s="104">
        <f t="shared" ref="N50:N59" si="9">IF(M50=0,0,1)</f>
        <v>0</v>
      </c>
      <c r="O50" s="132">
        <f t="shared" si="2"/>
        <v>0</v>
      </c>
      <c r="P50" s="63" t="s">
        <v>23</v>
      </c>
      <c r="Q50" s="66"/>
      <c r="R50" s="62"/>
      <c r="S50" s="62" t="s">
        <v>19</v>
      </c>
      <c r="T50" s="62"/>
    </row>
    <row r="51" spans="1:20" ht="90" customHeight="1">
      <c r="A51" s="104">
        <v>732</v>
      </c>
      <c r="B51" s="104" t="str">
        <f t="shared" si="0"/>
        <v>NO</v>
      </c>
      <c r="C51" s="104" t="str">
        <f t="shared" si="1"/>
        <v/>
      </c>
      <c r="D51" s="63" t="s">
        <v>18</v>
      </c>
      <c r="E51" s="221" t="s">
        <v>19</v>
      </c>
      <c r="F51" s="221" t="s">
        <v>19</v>
      </c>
      <c r="G51" s="104" t="s">
        <v>96</v>
      </c>
      <c r="H51" s="104" t="s">
        <v>19</v>
      </c>
      <c r="I51" s="104" t="s">
        <v>19</v>
      </c>
      <c r="J51" s="122" t="s">
        <v>99</v>
      </c>
      <c r="K51" s="116" t="s">
        <v>21</v>
      </c>
      <c r="L51" s="126" t="s">
        <v>19</v>
      </c>
      <c r="M51" s="64">
        <v>0</v>
      </c>
      <c r="N51" s="104">
        <f t="shared" si="9"/>
        <v>0</v>
      </c>
      <c r="O51" s="132">
        <f t="shared" si="2"/>
        <v>0</v>
      </c>
      <c r="P51" s="63" t="s">
        <v>23</v>
      </c>
      <c r="Q51" s="66"/>
      <c r="R51" s="62"/>
      <c r="S51" s="62" t="s">
        <v>19</v>
      </c>
      <c r="T51" s="62"/>
    </row>
    <row r="52" spans="1:20" ht="90" customHeight="1">
      <c r="A52" s="104">
        <v>733</v>
      </c>
      <c r="B52" s="104" t="str">
        <f t="shared" si="0"/>
        <v>NO</v>
      </c>
      <c r="C52" s="104" t="str">
        <f t="shared" si="1"/>
        <v/>
      </c>
      <c r="D52" s="63" t="s">
        <v>18</v>
      </c>
      <c r="E52" s="221" t="s">
        <v>19</v>
      </c>
      <c r="F52" s="221" t="s">
        <v>19</v>
      </c>
      <c r="G52" s="104" t="s">
        <v>96</v>
      </c>
      <c r="H52" s="104" t="s">
        <v>19</v>
      </c>
      <c r="I52" s="104" t="s">
        <v>19</v>
      </c>
      <c r="J52" s="122" t="s">
        <v>99</v>
      </c>
      <c r="K52" s="116" t="s">
        <v>21</v>
      </c>
      <c r="L52" s="126" t="s">
        <v>19</v>
      </c>
      <c r="M52" s="64">
        <v>0</v>
      </c>
      <c r="N52" s="104">
        <f t="shared" si="9"/>
        <v>0</v>
      </c>
      <c r="O52" s="132">
        <f t="shared" si="2"/>
        <v>0</v>
      </c>
      <c r="P52" s="63" t="s">
        <v>23</v>
      </c>
      <c r="Q52" s="66"/>
      <c r="R52" s="62"/>
      <c r="S52" s="62" t="s">
        <v>19</v>
      </c>
      <c r="T52" s="62"/>
    </row>
    <row r="53" spans="1:20" ht="90" customHeight="1">
      <c r="A53" s="104">
        <v>734</v>
      </c>
      <c r="B53" s="104" t="str">
        <f t="shared" si="0"/>
        <v>NO</v>
      </c>
      <c r="C53" s="104" t="str">
        <f t="shared" si="1"/>
        <v/>
      </c>
      <c r="D53" s="63" t="s">
        <v>18</v>
      </c>
      <c r="E53" s="221" t="s">
        <v>19</v>
      </c>
      <c r="F53" s="221" t="s">
        <v>19</v>
      </c>
      <c r="G53" s="104" t="s">
        <v>96</v>
      </c>
      <c r="H53" s="104" t="s">
        <v>19</v>
      </c>
      <c r="I53" s="104" t="s">
        <v>19</v>
      </c>
      <c r="J53" s="122" t="s">
        <v>99</v>
      </c>
      <c r="K53" s="116" t="s">
        <v>21</v>
      </c>
      <c r="L53" s="126" t="s">
        <v>19</v>
      </c>
      <c r="M53" s="64">
        <v>0</v>
      </c>
      <c r="N53" s="104">
        <f t="shared" si="9"/>
        <v>0</v>
      </c>
      <c r="O53" s="132">
        <f t="shared" si="2"/>
        <v>0</v>
      </c>
      <c r="P53" s="63" t="s">
        <v>23</v>
      </c>
      <c r="Q53" s="66"/>
      <c r="R53" s="62"/>
      <c r="S53" s="62" t="s">
        <v>19</v>
      </c>
      <c r="T53" s="62"/>
    </row>
    <row r="54" spans="1:20" ht="90" customHeight="1">
      <c r="A54" s="104">
        <v>735</v>
      </c>
      <c r="B54" s="104" t="str">
        <f t="shared" si="0"/>
        <v>NO</v>
      </c>
      <c r="C54" s="104" t="str">
        <f t="shared" si="1"/>
        <v/>
      </c>
      <c r="D54" s="63" t="s">
        <v>18</v>
      </c>
      <c r="E54" s="221" t="s">
        <v>19</v>
      </c>
      <c r="F54" s="221" t="s">
        <v>19</v>
      </c>
      <c r="G54" s="104" t="s">
        <v>96</v>
      </c>
      <c r="H54" s="104" t="s">
        <v>19</v>
      </c>
      <c r="I54" s="104" t="s">
        <v>19</v>
      </c>
      <c r="J54" s="122" t="s">
        <v>99</v>
      </c>
      <c r="K54" s="116" t="s">
        <v>21</v>
      </c>
      <c r="L54" s="126" t="s">
        <v>19</v>
      </c>
      <c r="M54" s="64">
        <v>0</v>
      </c>
      <c r="N54" s="104">
        <f t="shared" si="9"/>
        <v>0</v>
      </c>
      <c r="O54" s="132">
        <f t="shared" si="2"/>
        <v>0</v>
      </c>
      <c r="P54" s="63" t="s">
        <v>23</v>
      </c>
      <c r="Q54" s="66"/>
      <c r="R54" s="62"/>
      <c r="S54" s="62" t="s">
        <v>19</v>
      </c>
      <c r="T54" s="62"/>
    </row>
    <row r="55" spans="1:20" ht="90" customHeight="1">
      <c r="A55" s="104">
        <v>736</v>
      </c>
      <c r="B55" s="104" t="str">
        <f t="shared" si="0"/>
        <v>NO</v>
      </c>
      <c r="C55" s="104" t="str">
        <f t="shared" si="1"/>
        <v/>
      </c>
      <c r="D55" s="63" t="s">
        <v>18</v>
      </c>
      <c r="E55" s="221" t="s">
        <v>19</v>
      </c>
      <c r="F55" s="221" t="s">
        <v>19</v>
      </c>
      <c r="G55" s="104" t="s">
        <v>96</v>
      </c>
      <c r="H55" s="104" t="s">
        <v>19</v>
      </c>
      <c r="I55" s="104" t="s">
        <v>19</v>
      </c>
      <c r="J55" s="122" t="s">
        <v>99</v>
      </c>
      <c r="K55" s="116" t="s">
        <v>21</v>
      </c>
      <c r="L55" s="126" t="s">
        <v>19</v>
      </c>
      <c r="M55" s="64">
        <v>0</v>
      </c>
      <c r="N55" s="104">
        <f t="shared" si="9"/>
        <v>0</v>
      </c>
      <c r="O55" s="132">
        <f t="shared" si="2"/>
        <v>0</v>
      </c>
      <c r="P55" s="63" t="s">
        <v>23</v>
      </c>
      <c r="Q55" s="66"/>
      <c r="R55" s="62"/>
      <c r="S55" s="62" t="s">
        <v>19</v>
      </c>
      <c r="T55" s="62"/>
    </row>
    <row r="56" spans="1:20" ht="90" customHeight="1">
      <c r="A56" s="104">
        <v>737</v>
      </c>
      <c r="B56" s="104" t="str">
        <f t="shared" si="0"/>
        <v>NO</v>
      </c>
      <c r="C56" s="104" t="str">
        <f t="shared" si="1"/>
        <v/>
      </c>
      <c r="D56" s="63" t="s">
        <v>18</v>
      </c>
      <c r="E56" s="221" t="s">
        <v>19</v>
      </c>
      <c r="F56" s="221" t="s">
        <v>19</v>
      </c>
      <c r="G56" s="104" t="s">
        <v>96</v>
      </c>
      <c r="H56" s="104" t="s">
        <v>19</v>
      </c>
      <c r="I56" s="104" t="s">
        <v>19</v>
      </c>
      <c r="J56" s="122" t="s">
        <v>99</v>
      </c>
      <c r="K56" s="116" t="s">
        <v>21</v>
      </c>
      <c r="L56" s="126" t="s">
        <v>19</v>
      </c>
      <c r="M56" s="64">
        <v>0</v>
      </c>
      <c r="N56" s="104">
        <f t="shared" si="9"/>
        <v>0</v>
      </c>
      <c r="O56" s="132">
        <f t="shared" si="2"/>
        <v>0</v>
      </c>
      <c r="P56" s="63" t="s">
        <v>23</v>
      </c>
      <c r="Q56" s="66"/>
      <c r="R56" s="62"/>
      <c r="S56" s="62" t="s">
        <v>19</v>
      </c>
      <c r="T56" s="62"/>
    </row>
    <row r="57" spans="1:20" ht="90" customHeight="1">
      <c r="A57" s="104">
        <v>738</v>
      </c>
      <c r="B57" s="104" t="str">
        <f t="shared" si="0"/>
        <v>NO</v>
      </c>
      <c r="C57" s="104" t="str">
        <f t="shared" si="1"/>
        <v/>
      </c>
      <c r="D57" s="63" t="s">
        <v>18</v>
      </c>
      <c r="E57" s="221" t="s">
        <v>19</v>
      </c>
      <c r="F57" s="221" t="s">
        <v>19</v>
      </c>
      <c r="G57" s="104" t="s">
        <v>96</v>
      </c>
      <c r="H57" s="104" t="s">
        <v>19</v>
      </c>
      <c r="I57" s="104" t="s">
        <v>19</v>
      </c>
      <c r="J57" s="122" t="s">
        <v>99</v>
      </c>
      <c r="K57" s="116" t="s">
        <v>21</v>
      </c>
      <c r="L57" s="126" t="s">
        <v>19</v>
      </c>
      <c r="M57" s="64">
        <v>0</v>
      </c>
      <c r="N57" s="104">
        <f t="shared" si="9"/>
        <v>0</v>
      </c>
      <c r="O57" s="132">
        <f t="shared" si="2"/>
        <v>0</v>
      </c>
      <c r="P57" s="63" t="s">
        <v>23</v>
      </c>
      <c r="Q57" s="66"/>
      <c r="R57" s="62"/>
      <c r="S57" s="62" t="s">
        <v>19</v>
      </c>
      <c r="T57" s="62"/>
    </row>
    <row r="58" spans="1:20" ht="90" customHeight="1">
      <c r="A58" s="104">
        <v>739</v>
      </c>
      <c r="B58" s="104" t="str">
        <f t="shared" si="0"/>
        <v>NO</v>
      </c>
      <c r="C58" s="104" t="str">
        <f t="shared" si="1"/>
        <v/>
      </c>
      <c r="D58" s="63" t="s">
        <v>18</v>
      </c>
      <c r="E58" s="221" t="s">
        <v>19</v>
      </c>
      <c r="F58" s="221" t="s">
        <v>19</v>
      </c>
      <c r="G58" s="104" t="s">
        <v>96</v>
      </c>
      <c r="H58" s="104" t="s">
        <v>19</v>
      </c>
      <c r="I58" s="104" t="s">
        <v>19</v>
      </c>
      <c r="J58" s="122" t="s">
        <v>99</v>
      </c>
      <c r="K58" s="116" t="s">
        <v>21</v>
      </c>
      <c r="L58" s="126" t="s">
        <v>19</v>
      </c>
      <c r="M58" s="64">
        <v>0</v>
      </c>
      <c r="N58" s="104">
        <f t="shared" si="9"/>
        <v>0</v>
      </c>
      <c r="O58" s="132">
        <f t="shared" si="2"/>
        <v>0</v>
      </c>
      <c r="P58" s="63" t="s">
        <v>23</v>
      </c>
      <c r="Q58" s="66"/>
      <c r="R58" s="62"/>
      <c r="S58" s="62" t="s">
        <v>19</v>
      </c>
      <c r="T58" s="62"/>
    </row>
    <row r="59" spans="1:20" ht="90" customHeight="1">
      <c r="A59" s="104">
        <v>740</v>
      </c>
      <c r="B59" s="104" t="str">
        <f t="shared" si="0"/>
        <v>NO</v>
      </c>
      <c r="C59" s="104" t="str">
        <f t="shared" si="1"/>
        <v/>
      </c>
      <c r="D59" s="63" t="s">
        <v>18</v>
      </c>
      <c r="E59" s="221" t="s">
        <v>19</v>
      </c>
      <c r="F59" s="221" t="s">
        <v>19</v>
      </c>
      <c r="G59" s="104" t="s">
        <v>96</v>
      </c>
      <c r="H59" s="104" t="s">
        <v>19</v>
      </c>
      <c r="I59" s="104" t="s">
        <v>19</v>
      </c>
      <c r="J59" s="122" t="s">
        <v>99</v>
      </c>
      <c r="K59" s="116" t="s">
        <v>21</v>
      </c>
      <c r="L59" s="126" t="s">
        <v>19</v>
      </c>
      <c r="M59" s="64">
        <v>0</v>
      </c>
      <c r="N59" s="104">
        <f t="shared" si="9"/>
        <v>0</v>
      </c>
      <c r="O59" s="132">
        <f>IF(M59="SELEZIONARE COSTO UNITARIO",0,M59*N59)</f>
        <v>0</v>
      </c>
      <c r="P59" s="63" t="s">
        <v>23</v>
      </c>
      <c r="Q59" s="66"/>
      <c r="R59" s="62"/>
      <c r="S59" s="62" t="s">
        <v>19</v>
      </c>
      <c r="T59" s="62"/>
    </row>
    <row r="60" spans="1:20" ht="90" customHeight="1">
      <c r="A60" s="104">
        <v>741</v>
      </c>
      <c r="B60" s="104" t="str">
        <f t="shared" ref="B60:B123" si="10">IF(OR(D60="VIETNAM",D60="THAILANDIA (EX SIAM)",D60="TAIWAN",D60="SRI LANKA",D60="SINGAPORE",D60="REPUBBLICA DELL'INDIA",D60="NEPAL",D60="MYANMAR (EX BIRMANIA)",D60="MAURITIUS",D60="MALESIA",D60="MALDIVE",D60="LAOS",D60="INDONESIA",D60="FILIPPINE",D60="CAMBOGIA",D60="NORVEGIA",D60="COREA DEL SUD",D60="CINA",D60="BRASILE",D60="AUSTRALIA",D60="QATAR",D60="EMIRATI ARABI UNITI",),"SI","NO")</f>
        <v>NO</v>
      </c>
      <c r="C60" s="104" t="str">
        <f t="shared" ref="C60:C123" si="11">IF(OR(D60="VIETNAM",D60="THAILANDIA (EX SIAM)",D60="TAIWAN",D60="SRI LANKA",D60="SINGAPORE",D60="REPUBBLICA DELL'INDIA",D60="NEPAL",D60="MYANMAR (EX BIRMANIA)",D60="MAURITIUS",D60="MALESIA",D60="MALDIVE",D60="LAOS",D60="INDONESIA",D60="FILIPPINE",D60="CAMBOGIA"),"Area Sud Est Asiatico e Arcipelaghi Oceano indiano","")</f>
        <v/>
      </c>
      <c r="D60" s="63" t="s">
        <v>18</v>
      </c>
      <c r="E60" s="221" t="s">
        <v>19</v>
      </c>
      <c r="F60" s="221" t="s">
        <v>19</v>
      </c>
      <c r="G60" s="104" t="s">
        <v>96</v>
      </c>
      <c r="H60" s="104" t="s">
        <v>19</v>
      </c>
      <c r="I60" s="104" t="s">
        <v>19</v>
      </c>
      <c r="J60" s="122" t="s">
        <v>99</v>
      </c>
      <c r="K60" s="116" t="s">
        <v>21</v>
      </c>
      <c r="L60" s="126" t="s">
        <v>19</v>
      </c>
      <c r="M60" s="64">
        <v>0</v>
      </c>
      <c r="N60" s="104">
        <f t="shared" ref="N60:N123" si="12">IF(M60=0,0,1)</f>
        <v>0</v>
      </c>
      <c r="O60" s="132">
        <f t="shared" ref="O60:O123" si="13">IF(M60="SELEZIONARE COSTO UNITARIO",0,M60*N60)</f>
        <v>0</v>
      </c>
      <c r="P60" s="63" t="s">
        <v>23</v>
      </c>
      <c r="Q60" s="66"/>
      <c r="R60" s="62"/>
      <c r="S60" s="62" t="s">
        <v>19</v>
      </c>
      <c r="T60" s="62"/>
    </row>
    <row r="61" spans="1:20" ht="90" customHeight="1">
      <c r="A61" s="104">
        <v>742</v>
      </c>
      <c r="B61" s="104" t="str">
        <f t="shared" si="10"/>
        <v>NO</v>
      </c>
      <c r="C61" s="104" t="str">
        <f t="shared" si="11"/>
        <v/>
      </c>
      <c r="D61" s="63" t="s">
        <v>18</v>
      </c>
      <c r="E61" s="221" t="s">
        <v>19</v>
      </c>
      <c r="F61" s="221" t="s">
        <v>19</v>
      </c>
      <c r="G61" s="104" t="s">
        <v>96</v>
      </c>
      <c r="H61" s="104" t="s">
        <v>19</v>
      </c>
      <c r="I61" s="104" t="s">
        <v>19</v>
      </c>
      <c r="J61" s="122" t="s">
        <v>99</v>
      </c>
      <c r="K61" s="116" t="s">
        <v>21</v>
      </c>
      <c r="L61" s="126" t="s">
        <v>19</v>
      </c>
      <c r="M61" s="64">
        <v>0</v>
      </c>
      <c r="N61" s="104">
        <f t="shared" si="12"/>
        <v>0</v>
      </c>
      <c r="O61" s="132">
        <f t="shared" si="13"/>
        <v>0</v>
      </c>
      <c r="P61" s="63" t="s">
        <v>23</v>
      </c>
      <c r="Q61" s="66"/>
      <c r="R61" s="62"/>
      <c r="S61" s="62" t="s">
        <v>19</v>
      </c>
      <c r="T61" s="62"/>
    </row>
    <row r="62" spans="1:20" ht="90" customHeight="1">
      <c r="A62" s="104">
        <v>743</v>
      </c>
      <c r="B62" s="104" t="str">
        <f t="shared" si="10"/>
        <v>NO</v>
      </c>
      <c r="C62" s="104" t="str">
        <f t="shared" si="11"/>
        <v/>
      </c>
      <c r="D62" s="63" t="s">
        <v>18</v>
      </c>
      <c r="E62" s="221" t="s">
        <v>19</v>
      </c>
      <c r="F62" s="221" t="s">
        <v>19</v>
      </c>
      <c r="G62" s="104" t="s">
        <v>96</v>
      </c>
      <c r="H62" s="104" t="s">
        <v>19</v>
      </c>
      <c r="I62" s="104" t="s">
        <v>19</v>
      </c>
      <c r="J62" s="122" t="s">
        <v>99</v>
      </c>
      <c r="K62" s="116" t="s">
        <v>21</v>
      </c>
      <c r="L62" s="126" t="s">
        <v>19</v>
      </c>
      <c r="M62" s="64">
        <v>0</v>
      </c>
      <c r="N62" s="104">
        <f t="shared" si="12"/>
        <v>0</v>
      </c>
      <c r="O62" s="132">
        <f t="shared" si="13"/>
        <v>0</v>
      </c>
      <c r="P62" s="63" t="s">
        <v>23</v>
      </c>
      <c r="Q62" s="66"/>
      <c r="R62" s="62"/>
      <c r="S62" s="62" t="s">
        <v>19</v>
      </c>
      <c r="T62" s="62"/>
    </row>
    <row r="63" spans="1:20" ht="90" customHeight="1">
      <c r="A63" s="104">
        <v>744</v>
      </c>
      <c r="B63" s="104" t="str">
        <f t="shared" si="10"/>
        <v>NO</v>
      </c>
      <c r="C63" s="104" t="str">
        <f t="shared" si="11"/>
        <v/>
      </c>
      <c r="D63" s="63" t="s">
        <v>18</v>
      </c>
      <c r="E63" s="221" t="s">
        <v>19</v>
      </c>
      <c r="F63" s="221" t="s">
        <v>19</v>
      </c>
      <c r="G63" s="104" t="s">
        <v>96</v>
      </c>
      <c r="H63" s="104" t="s">
        <v>19</v>
      </c>
      <c r="I63" s="104" t="s">
        <v>19</v>
      </c>
      <c r="J63" s="122" t="s">
        <v>99</v>
      </c>
      <c r="K63" s="116" t="s">
        <v>21</v>
      </c>
      <c r="L63" s="126" t="s">
        <v>19</v>
      </c>
      <c r="M63" s="64">
        <v>0</v>
      </c>
      <c r="N63" s="104">
        <f t="shared" si="12"/>
        <v>0</v>
      </c>
      <c r="O63" s="132">
        <f t="shared" si="13"/>
        <v>0</v>
      </c>
      <c r="P63" s="63" t="s">
        <v>23</v>
      </c>
      <c r="Q63" s="66"/>
      <c r="R63" s="62"/>
      <c r="S63" s="62" t="s">
        <v>19</v>
      </c>
      <c r="T63" s="62"/>
    </row>
    <row r="64" spans="1:20" ht="90" customHeight="1">
      <c r="A64" s="104">
        <v>745</v>
      </c>
      <c r="B64" s="104" t="str">
        <f t="shared" si="10"/>
        <v>NO</v>
      </c>
      <c r="C64" s="104" t="str">
        <f t="shared" si="11"/>
        <v/>
      </c>
      <c r="D64" s="63" t="s">
        <v>18</v>
      </c>
      <c r="E64" s="221" t="s">
        <v>19</v>
      </c>
      <c r="F64" s="221" t="s">
        <v>19</v>
      </c>
      <c r="G64" s="104" t="s">
        <v>96</v>
      </c>
      <c r="H64" s="104" t="s">
        <v>19</v>
      </c>
      <c r="I64" s="104" t="s">
        <v>19</v>
      </c>
      <c r="J64" s="122" t="s">
        <v>99</v>
      </c>
      <c r="K64" s="116" t="s">
        <v>21</v>
      </c>
      <c r="L64" s="126" t="s">
        <v>19</v>
      </c>
      <c r="M64" s="64">
        <v>0</v>
      </c>
      <c r="N64" s="104">
        <f t="shared" si="12"/>
        <v>0</v>
      </c>
      <c r="O64" s="132">
        <f t="shared" si="13"/>
        <v>0</v>
      </c>
      <c r="P64" s="63" t="s">
        <v>23</v>
      </c>
      <c r="Q64" s="66"/>
      <c r="R64" s="62"/>
      <c r="S64" s="62" t="s">
        <v>19</v>
      </c>
      <c r="T64" s="62"/>
    </row>
    <row r="65" spans="1:20" ht="90" customHeight="1">
      <c r="A65" s="104">
        <v>746</v>
      </c>
      <c r="B65" s="104" t="str">
        <f t="shared" si="10"/>
        <v>NO</v>
      </c>
      <c r="C65" s="104" t="str">
        <f t="shared" si="11"/>
        <v/>
      </c>
      <c r="D65" s="63" t="s">
        <v>18</v>
      </c>
      <c r="E65" s="221" t="s">
        <v>19</v>
      </c>
      <c r="F65" s="221" t="s">
        <v>19</v>
      </c>
      <c r="G65" s="104" t="s">
        <v>96</v>
      </c>
      <c r="H65" s="104" t="s">
        <v>19</v>
      </c>
      <c r="I65" s="104" t="s">
        <v>19</v>
      </c>
      <c r="J65" s="122" t="s">
        <v>99</v>
      </c>
      <c r="K65" s="116" t="s">
        <v>21</v>
      </c>
      <c r="L65" s="126" t="s">
        <v>19</v>
      </c>
      <c r="M65" s="64">
        <v>0</v>
      </c>
      <c r="N65" s="104">
        <f t="shared" si="12"/>
        <v>0</v>
      </c>
      <c r="O65" s="132">
        <f t="shared" si="13"/>
        <v>0</v>
      </c>
      <c r="P65" s="63" t="s">
        <v>23</v>
      </c>
      <c r="Q65" s="66"/>
      <c r="R65" s="62"/>
      <c r="S65" s="62" t="s">
        <v>19</v>
      </c>
      <c r="T65" s="62"/>
    </row>
    <row r="66" spans="1:20" ht="90" customHeight="1">
      <c r="A66" s="104">
        <v>747</v>
      </c>
      <c r="B66" s="104" t="str">
        <f t="shared" si="10"/>
        <v>NO</v>
      </c>
      <c r="C66" s="104" t="str">
        <f t="shared" si="11"/>
        <v/>
      </c>
      <c r="D66" s="63" t="s">
        <v>18</v>
      </c>
      <c r="E66" s="221" t="s">
        <v>19</v>
      </c>
      <c r="F66" s="221" t="s">
        <v>19</v>
      </c>
      <c r="G66" s="104" t="s">
        <v>96</v>
      </c>
      <c r="H66" s="104" t="s">
        <v>19</v>
      </c>
      <c r="I66" s="104" t="s">
        <v>19</v>
      </c>
      <c r="J66" s="122" t="s">
        <v>99</v>
      </c>
      <c r="K66" s="116" t="s">
        <v>21</v>
      </c>
      <c r="L66" s="126" t="s">
        <v>19</v>
      </c>
      <c r="M66" s="64">
        <v>0</v>
      </c>
      <c r="N66" s="104">
        <f t="shared" si="12"/>
        <v>0</v>
      </c>
      <c r="O66" s="132">
        <f t="shared" si="13"/>
        <v>0</v>
      </c>
      <c r="P66" s="63" t="s">
        <v>23</v>
      </c>
      <c r="Q66" s="66"/>
      <c r="R66" s="62"/>
      <c r="S66" s="62" t="s">
        <v>19</v>
      </c>
      <c r="T66" s="62"/>
    </row>
    <row r="67" spans="1:20" ht="90" customHeight="1">
      <c r="A67" s="104">
        <v>748</v>
      </c>
      <c r="B67" s="104" t="str">
        <f t="shared" si="10"/>
        <v>NO</v>
      </c>
      <c r="C67" s="104" t="str">
        <f t="shared" si="11"/>
        <v/>
      </c>
      <c r="D67" s="63" t="s">
        <v>18</v>
      </c>
      <c r="E67" s="221" t="s">
        <v>19</v>
      </c>
      <c r="F67" s="221" t="s">
        <v>19</v>
      </c>
      <c r="G67" s="104" t="s">
        <v>96</v>
      </c>
      <c r="H67" s="104" t="s">
        <v>19</v>
      </c>
      <c r="I67" s="104" t="s">
        <v>19</v>
      </c>
      <c r="J67" s="122" t="s">
        <v>99</v>
      </c>
      <c r="K67" s="116" t="s">
        <v>21</v>
      </c>
      <c r="L67" s="126" t="s">
        <v>19</v>
      </c>
      <c r="M67" s="64">
        <v>0</v>
      </c>
      <c r="N67" s="104">
        <f t="shared" si="12"/>
        <v>0</v>
      </c>
      <c r="O67" s="132">
        <f t="shared" si="13"/>
        <v>0</v>
      </c>
      <c r="P67" s="63" t="s">
        <v>23</v>
      </c>
      <c r="Q67" s="66"/>
      <c r="R67" s="62"/>
      <c r="S67" s="62" t="s">
        <v>19</v>
      </c>
      <c r="T67" s="62"/>
    </row>
    <row r="68" spans="1:20" ht="90" customHeight="1">
      <c r="A68" s="104">
        <v>749</v>
      </c>
      <c r="B68" s="104" t="str">
        <f t="shared" si="10"/>
        <v>NO</v>
      </c>
      <c r="C68" s="104" t="str">
        <f t="shared" si="11"/>
        <v/>
      </c>
      <c r="D68" s="63" t="s">
        <v>18</v>
      </c>
      <c r="E68" s="221" t="s">
        <v>19</v>
      </c>
      <c r="F68" s="221" t="s">
        <v>19</v>
      </c>
      <c r="G68" s="104" t="s">
        <v>96</v>
      </c>
      <c r="H68" s="104" t="s">
        <v>19</v>
      </c>
      <c r="I68" s="104" t="s">
        <v>19</v>
      </c>
      <c r="J68" s="122" t="s">
        <v>99</v>
      </c>
      <c r="K68" s="116" t="s">
        <v>21</v>
      </c>
      <c r="L68" s="126" t="s">
        <v>19</v>
      </c>
      <c r="M68" s="64">
        <v>0</v>
      </c>
      <c r="N68" s="104">
        <f t="shared" si="12"/>
        <v>0</v>
      </c>
      <c r="O68" s="132">
        <f t="shared" si="13"/>
        <v>0</v>
      </c>
      <c r="P68" s="63" t="s">
        <v>23</v>
      </c>
      <c r="Q68" s="66"/>
      <c r="R68" s="62"/>
      <c r="S68" s="62" t="s">
        <v>19</v>
      </c>
      <c r="T68" s="62"/>
    </row>
    <row r="69" spans="1:20" ht="90" customHeight="1">
      <c r="A69" s="104">
        <v>750</v>
      </c>
      <c r="B69" s="104" t="str">
        <f t="shared" si="10"/>
        <v>NO</v>
      </c>
      <c r="C69" s="104" t="str">
        <f t="shared" si="11"/>
        <v/>
      </c>
      <c r="D69" s="63" t="s">
        <v>18</v>
      </c>
      <c r="E69" s="221" t="s">
        <v>19</v>
      </c>
      <c r="F69" s="221" t="s">
        <v>19</v>
      </c>
      <c r="G69" s="104" t="s">
        <v>96</v>
      </c>
      <c r="H69" s="104" t="s">
        <v>19</v>
      </c>
      <c r="I69" s="104" t="s">
        <v>19</v>
      </c>
      <c r="J69" s="122" t="s">
        <v>99</v>
      </c>
      <c r="K69" s="116" t="s">
        <v>21</v>
      </c>
      <c r="L69" s="126" t="s">
        <v>19</v>
      </c>
      <c r="M69" s="64">
        <v>0</v>
      </c>
      <c r="N69" s="104">
        <f t="shared" si="12"/>
        <v>0</v>
      </c>
      <c r="O69" s="132">
        <f t="shared" si="13"/>
        <v>0</v>
      </c>
      <c r="P69" s="63" t="s">
        <v>23</v>
      </c>
      <c r="Q69" s="66"/>
      <c r="R69" s="62"/>
      <c r="S69" s="62" t="s">
        <v>19</v>
      </c>
      <c r="T69" s="62"/>
    </row>
    <row r="70" spans="1:20" ht="90" customHeight="1">
      <c r="A70" s="104">
        <v>751</v>
      </c>
      <c r="B70" s="104" t="str">
        <f t="shared" si="10"/>
        <v>NO</v>
      </c>
      <c r="C70" s="104" t="str">
        <f t="shared" si="11"/>
        <v/>
      </c>
      <c r="D70" s="63" t="s">
        <v>18</v>
      </c>
      <c r="E70" s="221" t="s">
        <v>19</v>
      </c>
      <c r="F70" s="221" t="s">
        <v>19</v>
      </c>
      <c r="G70" s="104" t="s">
        <v>96</v>
      </c>
      <c r="H70" s="104" t="s">
        <v>19</v>
      </c>
      <c r="I70" s="104" t="s">
        <v>19</v>
      </c>
      <c r="J70" s="122" t="s">
        <v>99</v>
      </c>
      <c r="K70" s="116" t="s">
        <v>21</v>
      </c>
      <c r="L70" s="126" t="s">
        <v>19</v>
      </c>
      <c r="M70" s="64">
        <v>0</v>
      </c>
      <c r="N70" s="104">
        <f t="shared" si="12"/>
        <v>0</v>
      </c>
      <c r="O70" s="132">
        <f t="shared" si="13"/>
        <v>0</v>
      </c>
      <c r="P70" s="63" t="s">
        <v>23</v>
      </c>
      <c r="Q70" s="66"/>
      <c r="R70" s="62"/>
      <c r="S70" s="62" t="s">
        <v>19</v>
      </c>
      <c r="T70" s="62"/>
    </row>
    <row r="71" spans="1:20" ht="90" customHeight="1">
      <c r="A71" s="104">
        <v>752</v>
      </c>
      <c r="B71" s="104" t="str">
        <f t="shared" si="10"/>
        <v>NO</v>
      </c>
      <c r="C71" s="104" t="str">
        <f t="shared" si="11"/>
        <v/>
      </c>
      <c r="D71" s="63" t="s">
        <v>18</v>
      </c>
      <c r="E71" s="221" t="s">
        <v>19</v>
      </c>
      <c r="F71" s="221" t="s">
        <v>19</v>
      </c>
      <c r="G71" s="104" t="s">
        <v>96</v>
      </c>
      <c r="H71" s="104" t="s">
        <v>19</v>
      </c>
      <c r="I71" s="104" t="s">
        <v>19</v>
      </c>
      <c r="J71" s="122" t="s">
        <v>99</v>
      </c>
      <c r="K71" s="116" t="s">
        <v>21</v>
      </c>
      <c r="L71" s="126" t="s">
        <v>19</v>
      </c>
      <c r="M71" s="64">
        <v>0</v>
      </c>
      <c r="N71" s="104">
        <f t="shared" si="12"/>
        <v>0</v>
      </c>
      <c r="O71" s="132">
        <f t="shared" si="13"/>
        <v>0</v>
      </c>
      <c r="P71" s="63" t="s">
        <v>23</v>
      </c>
      <c r="Q71" s="66"/>
      <c r="R71" s="62"/>
      <c r="S71" s="62" t="s">
        <v>19</v>
      </c>
      <c r="T71" s="62"/>
    </row>
    <row r="72" spans="1:20" ht="90" customHeight="1">
      <c r="A72" s="104">
        <v>753</v>
      </c>
      <c r="B72" s="104" t="str">
        <f t="shared" si="10"/>
        <v>NO</v>
      </c>
      <c r="C72" s="104" t="str">
        <f t="shared" si="11"/>
        <v/>
      </c>
      <c r="D72" s="63" t="s">
        <v>18</v>
      </c>
      <c r="E72" s="221" t="s">
        <v>19</v>
      </c>
      <c r="F72" s="221" t="s">
        <v>19</v>
      </c>
      <c r="G72" s="104" t="s">
        <v>96</v>
      </c>
      <c r="H72" s="104" t="s">
        <v>19</v>
      </c>
      <c r="I72" s="104" t="s">
        <v>19</v>
      </c>
      <c r="J72" s="122" t="s">
        <v>99</v>
      </c>
      <c r="K72" s="116" t="s">
        <v>21</v>
      </c>
      <c r="L72" s="126" t="s">
        <v>19</v>
      </c>
      <c r="M72" s="64">
        <v>0</v>
      </c>
      <c r="N72" s="104">
        <f t="shared" si="12"/>
        <v>0</v>
      </c>
      <c r="O72" s="132">
        <f t="shared" si="13"/>
        <v>0</v>
      </c>
      <c r="P72" s="63" t="s">
        <v>23</v>
      </c>
      <c r="Q72" s="66"/>
      <c r="R72" s="62"/>
      <c r="S72" s="62" t="s">
        <v>19</v>
      </c>
      <c r="T72" s="62"/>
    </row>
    <row r="73" spans="1:20" ht="90" customHeight="1">
      <c r="A73" s="104">
        <v>754</v>
      </c>
      <c r="B73" s="104" t="str">
        <f t="shared" si="10"/>
        <v>NO</v>
      </c>
      <c r="C73" s="104" t="str">
        <f t="shared" si="11"/>
        <v/>
      </c>
      <c r="D73" s="63" t="s">
        <v>18</v>
      </c>
      <c r="E73" s="221" t="s">
        <v>19</v>
      </c>
      <c r="F73" s="221" t="s">
        <v>19</v>
      </c>
      <c r="G73" s="104" t="s">
        <v>96</v>
      </c>
      <c r="H73" s="104" t="s">
        <v>19</v>
      </c>
      <c r="I73" s="104" t="s">
        <v>19</v>
      </c>
      <c r="J73" s="122" t="s">
        <v>99</v>
      </c>
      <c r="K73" s="116" t="s">
        <v>21</v>
      </c>
      <c r="L73" s="126" t="s">
        <v>19</v>
      </c>
      <c r="M73" s="64">
        <v>0</v>
      </c>
      <c r="N73" s="104">
        <f t="shared" si="12"/>
        <v>0</v>
      </c>
      <c r="O73" s="132">
        <f t="shared" si="13"/>
        <v>0</v>
      </c>
      <c r="P73" s="63" t="s">
        <v>23</v>
      </c>
      <c r="Q73" s="66"/>
      <c r="R73" s="62"/>
      <c r="S73" s="62" t="s">
        <v>19</v>
      </c>
      <c r="T73" s="62"/>
    </row>
    <row r="74" spans="1:20" ht="90" customHeight="1">
      <c r="A74" s="104">
        <v>755</v>
      </c>
      <c r="B74" s="104" t="str">
        <f t="shared" si="10"/>
        <v>NO</v>
      </c>
      <c r="C74" s="104" t="str">
        <f t="shared" si="11"/>
        <v/>
      </c>
      <c r="D74" s="63" t="s">
        <v>18</v>
      </c>
      <c r="E74" s="221" t="s">
        <v>19</v>
      </c>
      <c r="F74" s="221" t="s">
        <v>19</v>
      </c>
      <c r="G74" s="104" t="s">
        <v>96</v>
      </c>
      <c r="H74" s="104" t="s">
        <v>19</v>
      </c>
      <c r="I74" s="104" t="s">
        <v>19</v>
      </c>
      <c r="J74" s="122" t="s">
        <v>99</v>
      </c>
      <c r="K74" s="116" t="s">
        <v>21</v>
      </c>
      <c r="L74" s="126" t="s">
        <v>19</v>
      </c>
      <c r="M74" s="64">
        <v>0</v>
      </c>
      <c r="N74" s="104">
        <f t="shared" si="12"/>
        <v>0</v>
      </c>
      <c r="O74" s="132">
        <f t="shared" si="13"/>
        <v>0</v>
      </c>
      <c r="P74" s="63" t="s">
        <v>23</v>
      </c>
      <c r="Q74" s="66"/>
      <c r="R74" s="62"/>
      <c r="S74" s="62" t="s">
        <v>19</v>
      </c>
      <c r="T74" s="62"/>
    </row>
    <row r="75" spans="1:20" ht="90" customHeight="1">
      <c r="A75" s="104">
        <v>756</v>
      </c>
      <c r="B75" s="104" t="str">
        <f t="shared" si="10"/>
        <v>NO</v>
      </c>
      <c r="C75" s="104" t="str">
        <f t="shared" si="11"/>
        <v/>
      </c>
      <c r="D75" s="63" t="s">
        <v>18</v>
      </c>
      <c r="E75" s="221" t="s">
        <v>19</v>
      </c>
      <c r="F75" s="221" t="s">
        <v>19</v>
      </c>
      <c r="G75" s="104" t="s">
        <v>96</v>
      </c>
      <c r="H75" s="104" t="s">
        <v>19</v>
      </c>
      <c r="I75" s="104" t="s">
        <v>19</v>
      </c>
      <c r="J75" s="122" t="s">
        <v>99</v>
      </c>
      <c r="K75" s="116" t="s">
        <v>21</v>
      </c>
      <c r="L75" s="126" t="s">
        <v>19</v>
      </c>
      <c r="M75" s="64">
        <v>0</v>
      </c>
      <c r="N75" s="104">
        <f t="shared" si="12"/>
        <v>0</v>
      </c>
      <c r="O75" s="132">
        <f t="shared" si="13"/>
        <v>0</v>
      </c>
      <c r="P75" s="63" t="s">
        <v>23</v>
      </c>
      <c r="Q75" s="66"/>
      <c r="R75" s="62"/>
      <c r="S75" s="62" t="s">
        <v>19</v>
      </c>
      <c r="T75" s="62"/>
    </row>
    <row r="76" spans="1:20" ht="90" customHeight="1">
      <c r="A76" s="104">
        <v>757</v>
      </c>
      <c r="B76" s="104" t="str">
        <f t="shared" si="10"/>
        <v>NO</v>
      </c>
      <c r="C76" s="104" t="str">
        <f t="shared" si="11"/>
        <v/>
      </c>
      <c r="D76" s="63" t="s">
        <v>18</v>
      </c>
      <c r="E76" s="221" t="s">
        <v>19</v>
      </c>
      <c r="F76" s="221" t="s">
        <v>19</v>
      </c>
      <c r="G76" s="104" t="s">
        <v>96</v>
      </c>
      <c r="H76" s="104" t="s">
        <v>19</v>
      </c>
      <c r="I76" s="104" t="s">
        <v>19</v>
      </c>
      <c r="J76" s="122" t="s">
        <v>99</v>
      </c>
      <c r="K76" s="116" t="s">
        <v>21</v>
      </c>
      <c r="L76" s="126" t="s">
        <v>19</v>
      </c>
      <c r="M76" s="64">
        <v>0</v>
      </c>
      <c r="N76" s="104">
        <f t="shared" si="12"/>
        <v>0</v>
      </c>
      <c r="O76" s="132">
        <f t="shared" si="13"/>
        <v>0</v>
      </c>
      <c r="P76" s="63" t="s">
        <v>23</v>
      </c>
      <c r="Q76" s="66"/>
      <c r="R76" s="62"/>
      <c r="S76" s="62" t="s">
        <v>19</v>
      </c>
      <c r="T76" s="62"/>
    </row>
    <row r="77" spans="1:20" ht="90" customHeight="1">
      <c r="A77" s="104">
        <v>758</v>
      </c>
      <c r="B77" s="104" t="str">
        <f t="shared" si="10"/>
        <v>NO</v>
      </c>
      <c r="C77" s="104" t="str">
        <f t="shared" si="11"/>
        <v/>
      </c>
      <c r="D77" s="63" t="s">
        <v>18</v>
      </c>
      <c r="E77" s="221" t="s">
        <v>19</v>
      </c>
      <c r="F77" s="221" t="s">
        <v>19</v>
      </c>
      <c r="G77" s="104" t="s">
        <v>96</v>
      </c>
      <c r="H77" s="104" t="s">
        <v>19</v>
      </c>
      <c r="I77" s="104" t="s">
        <v>19</v>
      </c>
      <c r="J77" s="122" t="s">
        <v>99</v>
      </c>
      <c r="K77" s="116" t="s">
        <v>21</v>
      </c>
      <c r="L77" s="126" t="s">
        <v>19</v>
      </c>
      <c r="M77" s="64">
        <v>0</v>
      </c>
      <c r="N77" s="104">
        <f t="shared" si="12"/>
        <v>0</v>
      </c>
      <c r="O77" s="132">
        <f t="shared" si="13"/>
        <v>0</v>
      </c>
      <c r="P77" s="63" t="s">
        <v>23</v>
      </c>
      <c r="Q77" s="66"/>
      <c r="R77" s="62"/>
      <c r="S77" s="62" t="s">
        <v>19</v>
      </c>
      <c r="T77" s="62"/>
    </row>
    <row r="78" spans="1:20" ht="90" customHeight="1">
      <c r="A78" s="104">
        <v>759</v>
      </c>
      <c r="B78" s="104" t="str">
        <f t="shared" si="10"/>
        <v>NO</v>
      </c>
      <c r="C78" s="104" t="str">
        <f t="shared" si="11"/>
        <v/>
      </c>
      <c r="D78" s="63" t="s">
        <v>18</v>
      </c>
      <c r="E78" s="221" t="s">
        <v>19</v>
      </c>
      <c r="F78" s="221" t="s">
        <v>19</v>
      </c>
      <c r="G78" s="104" t="s">
        <v>96</v>
      </c>
      <c r="H78" s="104" t="s">
        <v>19</v>
      </c>
      <c r="I78" s="104" t="s">
        <v>19</v>
      </c>
      <c r="J78" s="122" t="s">
        <v>99</v>
      </c>
      <c r="K78" s="116" t="s">
        <v>21</v>
      </c>
      <c r="L78" s="126" t="s">
        <v>19</v>
      </c>
      <c r="M78" s="64">
        <v>0</v>
      </c>
      <c r="N78" s="104">
        <f t="shared" si="12"/>
        <v>0</v>
      </c>
      <c r="O78" s="132">
        <f t="shared" si="13"/>
        <v>0</v>
      </c>
      <c r="P78" s="63" t="s">
        <v>23</v>
      </c>
      <c r="Q78" s="66"/>
      <c r="R78" s="62"/>
      <c r="S78" s="62" t="s">
        <v>19</v>
      </c>
      <c r="T78" s="62"/>
    </row>
    <row r="79" spans="1:20" ht="90" customHeight="1">
      <c r="A79" s="104">
        <v>760</v>
      </c>
      <c r="B79" s="104" t="str">
        <f t="shared" si="10"/>
        <v>NO</v>
      </c>
      <c r="C79" s="104" t="str">
        <f t="shared" si="11"/>
        <v/>
      </c>
      <c r="D79" s="63" t="s">
        <v>18</v>
      </c>
      <c r="E79" s="221" t="s">
        <v>19</v>
      </c>
      <c r="F79" s="221" t="s">
        <v>19</v>
      </c>
      <c r="G79" s="104" t="s">
        <v>96</v>
      </c>
      <c r="H79" s="104" t="s">
        <v>19</v>
      </c>
      <c r="I79" s="104" t="s">
        <v>19</v>
      </c>
      <c r="J79" s="122" t="s">
        <v>99</v>
      </c>
      <c r="K79" s="116" t="s">
        <v>21</v>
      </c>
      <c r="L79" s="126" t="s">
        <v>19</v>
      </c>
      <c r="M79" s="64">
        <v>0</v>
      </c>
      <c r="N79" s="104">
        <f t="shared" si="12"/>
        <v>0</v>
      </c>
      <c r="O79" s="132">
        <f t="shared" si="13"/>
        <v>0</v>
      </c>
      <c r="P79" s="63" t="s">
        <v>23</v>
      </c>
      <c r="Q79" s="66"/>
      <c r="R79" s="62"/>
      <c r="S79" s="62" t="s">
        <v>19</v>
      </c>
      <c r="T79" s="62"/>
    </row>
    <row r="80" spans="1:20" ht="90" customHeight="1">
      <c r="A80" s="104">
        <v>761</v>
      </c>
      <c r="B80" s="104" t="str">
        <f t="shared" si="10"/>
        <v>NO</v>
      </c>
      <c r="C80" s="104" t="str">
        <f t="shared" si="11"/>
        <v/>
      </c>
      <c r="D80" s="63" t="s">
        <v>18</v>
      </c>
      <c r="E80" s="221" t="s">
        <v>19</v>
      </c>
      <c r="F80" s="221" t="s">
        <v>19</v>
      </c>
      <c r="G80" s="104" t="s">
        <v>96</v>
      </c>
      <c r="H80" s="104" t="s">
        <v>19</v>
      </c>
      <c r="I80" s="104" t="s">
        <v>19</v>
      </c>
      <c r="J80" s="122" t="s">
        <v>99</v>
      </c>
      <c r="K80" s="116" t="s">
        <v>21</v>
      </c>
      <c r="L80" s="126" t="s">
        <v>19</v>
      </c>
      <c r="M80" s="64">
        <v>0</v>
      </c>
      <c r="N80" s="104">
        <f t="shared" si="12"/>
        <v>0</v>
      </c>
      <c r="O80" s="132">
        <f t="shared" si="13"/>
        <v>0</v>
      </c>
      <c r="P80" s="63" t="s">
        <v>23</v>
      </c>
      <c r="Q80" s="66"/>
      <c r="R80" s="62"/>
      <c r="S80" s="62" t="s">
        <v>19</v>
      </c>
      <c r="T80" s="62"/>
    </row>
    <row r="81" spans="1:20" ht="90" customHeight="1">
      <c r="A81" s="104">
        <v>762</v>
      </c>
      <c r="B81" s="104" t="str">
        <f t="shared" si="10"/>
        <v>NO</v>
      </c>
      <c r="C81" s="104" t="str">
        <f t="shared" si="11"/>
        <v/>
      </c>
      <c r="D81" s="63" t="s">
        <v>18</v>
      </c>
      <c r="E81" s="221" t="s">
        <v>19</v>
      </c>
      <c r="F81" s="221" t="s">
        <v>19</v>
      </c>
      <c r="G81" s="104" t="s">
        <v>96</v>
      </c>
      <c r="H81" s="104" t="s">
        <v>19</v>
      </c>
      <c r="I81" s="104" t="s">
        <v>19</v>
      </c>
      <c r="J81" s="122" t="s">
        <v>99</v>
      </c>
      <c r="K81" s="116" t="s">
        <v>21</v>
      </c>
      <c r="L81" s="126" t="s">
        <v>19</v>
      </c>
      <c r="M81" s="64">
        <v>0</v>
      </c>
      <c r="N81" s="104">
        <f t="shared" si="12"/>
        <v>0</v>
      </c>
      <c r="O81" s="132">
        <f t="shared" si="13"/>
        <v>0</v>
      </c>
      <c r="P81" s="63" t="s">
        <v>23</v>
      </c>
      <c r="Q81" s="66"/>
      <c r="R81" s="62"/>
      <c r="S81" s="62" t="s">
        <v>19</v>
      </c>
      <c r="T81" s="62"/>
    </row>
    <row r="82" spans="1:20" ht="90" customHeight="1">
      <c r="A82" s="104">
        <v>763</v>
      </c>
      <c r="B82" s="104" t="str">
        <f t="shared" si="10"/>
        <v>NO</v>
      </c>
      <c r="C82" s="104" t="str">
        <f t="shared" si="11"/>
        <v/>
      </c>
      <c r="D82" s="63" t="s">
        <v>18</v>
      </c>
      <c r="E82" s="221" t="s">
        <v>19</v>
      </c>
      <c r="F82" s="221" t="s">
        <v>19</v>
      </c>
      <c r="G82" s="104" t="s">
        <v>96</v>
      </c>
      <c r="H82" s="104" t="s">
        <v>19</v>
      </c>
      <c r="I82" s="104" t="s">
        <v>19</v>
      </c>
      <c r="J82" s="122" t="s">
        <v>99</v>
      </c>
      <c r="K82" s="116" t="s">
        <v>21</v>
      </c>
      <c r="L82" s="126" t="s">
        <v>19</v>
      </c>
      <c r="M82" s="64">
        <v>0</v>
      </c>
      <c r="N82" s="104">
        <f t="shared" si="12"/>
        <v>0</v>
      </c>
      <c r="O82" s="132">
        <f t="shared" si="13"/>
        <v>0</v>
      </c>
      <c r="P82" s="63" t="s">
        <v>23</v>
      </c>
      <c r="Q82" s="66"/>
      <c r="R82" s="62"/>
      <c r="S82" s="62" t="s">
        <v>19</v>
      </c>
      <c r="T82" s="62"/>
    </row>
    <row r="83" spans="1:20" ht="90" customHeight="1">
      <c r="A83" s="104">
        <v>764</v>
      </c>
      <c r="B83" s="104" t="str">
        <f t="shared" si="10"/>
        <v>NO</v>
      </c>
      <c r="C83" s="104" t="str">
        <f t="shared" si="11"/>
        <v/>
      </c>
      <c r="D83" s="63" t="s">
        <v>18</v>
      </c>
      <c r="E83" s="221" t="s">
        <v>19</v>
      </c>
      <c r="F83" s="221" t="s">
        <v>19</v>
      </c>
      <c r="G83" s="104" t="s">
        <v>96</v>
      </c>
      <c r="H83" s="104" t="s">
        <v>19</v>
      </c>
      <c r="I83" s="104" t="s">
        <v>19</v>
      </c>
      <c r="J83" s="122" t="s">
        <v>99</v>
      </c>
      <c r="K83" s="116" t="s">
        <v>21</v>
      </c>
      <c r="L83" s="126" t="s">
        <v>19</v>
      </c>
      <c r="M83" s="64">
        <v>0</v>
      </c>
      <c r="N83" s="104">
        <f t="shared" si="12"/>
        <v>0</v>
      </c>
      <c r="O83" s="132">
        <f t="shared" si="13"/>
        <v>0</v>
      </c>
      <c r="P83" s="63" t="s">
        <v>23</v>
      </c>
      <c r="Q83" s="66"/>
      <c r="R83" s="62"/>
      <c r="S83" s="62" t="s">
        <v>19</v>
      </c>
      <c r="T83" s="62"/>
    </row>
    <row r="84" spans="1:20" ht="90" customHeight="1">
      <c r="A84" s="104">
        <v>765</v>
      </c>
      <c r="B84" s="104" t="str">
        <f t="shared" si="10"/>
        <v>NO</v>
      </c>
      <c r="C84" s="104" t="str">
        <f t="shared" si="11"/>
        <v/>
      </c>
      <c r="D84" s="63" t="s">
        <v>18</v>
      </c>
      <c r="E84" s="221" t="s">
        <v>19</v>
      </c>
      <c r="F84" s="221" t="s">
        <v>19</v>
      </c>
      <c r="G84" s="104" t="s">
        <v>96</v>
      </c>
      <c r="H84" s="104" t="s">
        <v>19</v>
      </c>
      <c r="I84" s="104" t="s">
        <v>19</v>
      </c>
      <c r="J84" s="122" t="s">
        <v>99</v>
      </c>
      <c r="K84" s="116" t="s">
        <v>21</v>
      </c>
      <c r="L84" s="126" t="s">
        <v>19</v>
      </c>
      <c r="M84" s="64">
        <v>0</v>
      </c>
      <c r="N84" s="104">
        <f t="shared" si="12"/>
        <v>0</v>
      </c>
      <c r="O84" s="132">
        <f t="shared" si="13"/>
        <v>0</v>
      </c>
      <c r="P84" s="63" t="s">
        <v>23</v>
      </c>
      <c r="Q84" s="66"/>
      <c r="R84" s="62"/>
      <c r="S84" s="62" t="s">
        <v>19</v>
      </c>
      <c r="T84" s="62"/>
    </row>
    <row r="85" spans="1:20" ht="90" customHeight="1">
      <c r="A85" s="104">
        <v>766</v>
      </c>
      <c r="B85" s="104" t="str">
        <f t="shared" si="10"/>
        <v>NO</v>
      </c>
      <c r="C85" s="104" t="str">
        <f t="shared" si="11"/>
        <v/>
      </c>
      <c r="D85" s="63" t="s">
        <v>18</v>
      </c>
      <c r="E85" s="221" t="s">
        <v>19</v>
      </c>
      <c r="F85" s="221" t="s">
        <v>19</v>
      </c>
      <c r="G85" s="104" t="s">
        <v>96</v>
      </c>
      <c r="H85" s="104" t="s">
        <v>19</v>
      </c>
      <c r="I85" s="104" t="s">
        <v>19</v>
      </c>
      <c r="J85" s="122" t="s">
        <v>99</v>
      </c>
      <c r="K85" s="116" t="s">
        <v>21</v>
      </c>
      <c r="L85" s="126" t="s">
        <v>19</v>
      </c>
      <c r="M85" s="64">
        <v>0</v>
      </c>
      <c r="N85" s="104">
        <f t="shared" si="12"/>
        <v>0</v>
      </c>
      <c r="O85" s="132">
        <f t="shared" si="13"/>
        <v>0</v>
      </c>
      <c r="P85" s="63" t="s">
        <v>23</v>
      </c>
      <c r="Q85" s="66"/>
      <c r="R85" s="62"/>
      <c r="S85" s="62" t="s">
        <v>19</v>
      </c>
      <c r="T85" s="62"/>
    </row>
    <row r="86" spans="1:20" ht="90" customHeight="1">
      <c r="A86" s="104">
        <v>767</v>
      </c>
      <c r="B86" s="104" t="str">
        <f t="shared" si="10"/>
        <v>NO</v>
      </c>
      <c r="C86" s="104" t="str">
        <f t="shared" si="11"/>
        <v/>
      </c>
      <c r="D86" s="63" t="s">
        <v>18</v>
      </c>
      <c r="E86" s="221" t="s">
        <v>19</v>
      </c>
      <c r="F86" s="221" t="s">
        <v>19</v>
      </c>
      <c r="G86" s="104" t="s">
        <v>96</v>
      </c>
      <c r="H86" s="104" t="s">
        <v>19</v>
      </c>
      <c r="I86" s="104" t="s">
        <v>19</v>
      </c>
      <c r="J86" s="122" t="s">
        <v>99</v>
      </c>
      <c r="K86" s="116" t="s">
        <v>21</v>
      </c>
      <c r="L86" s="126" t="s">
        <v>19</v>
      </c>
      <c r="M86" s="64">
        <v>0</v>
      </c>
      <c r="N86" s="104">
        <f t="shared" si="12"/>
        <v>0</v>
      </c>
      <c r="O86" s="132">
        <f t="shared" si="13"/>
        <v>0</v>
      </c>
      <c r="P86" s="63" t="s">
        <v>23</v>
      </c>
      <c r="Q86" s="66"/>
      <c r="R86" s="62"/>
      <c r="S86" s="62" t="s">
        <v>19</v>
      </c>
      <c r="T86" s="62"/>
    </row>
    <row r="87" spans="1:20" ht="90" customHeight="1">
      <c r="A87" s="104">
        <v>768</v>
      </c>
      <c r="B87" s="104" t="str">
        <f t="shared" si="10"/>
        <v>NO</v>
      </c>
      <c r="C87" s="104" t="str">
        <f t="shared" si="11"/>
        <v/>
      </c>
      <c r="D87" s="63" t="s">
        <v>18</v>
      </c>
      <c r="E87" s="221" t="s">
        <v>19</v>
      </c>
      <c r="F87" s="221" t="s">
        <v>19</v>
      </c>
      <c r="G87" s="104" t="s">
        <v>96</v>
      </c>
      <c r="H87" s="104" t="s">
        <v>19</v>
      </c>
      <c r="I87" s="104" t="s">
        <v>19</v>
      </c>
      <c r="J87" s="122" t="s">
        <v>99</v>
      </c>
      <c r="K87" s="116" t="s">
        <v>21</v>
      </c>
      <c r="L87" s="126" t="s">
        <v>19</v>
      </c>
      <c r="M87" s="64">
        <v>0</v>
      </c>
      <c r="N87" s="104">
        <f t="shared" si="12"/>
        <v>0</v>
      </c>
      <c r="O87" s="132">
        <f t="shared" si="13"/>
        <v>0</v>
      </c>
      <c r="P87" s="63" t="s">
        <v>23</v>
      </c>
      <c r="Q87" s="66"/>
      <c r="R87" s="62"/>
      <c r="S87" s="62" t="s">
        <v>19</v>
      </c>
      <c r="T87" s="62"/>
    </row>
    <row r="88" spans="1:20" ht="90" customHeight="1">
      <c r="A88" s="104">
        <v>769</v>
      </c>
      <c r="B88" s="104" t="str">
        <f t="shared" si="10"/>
        <v>NO</v>
      </c>
      <c r="C88" s="104" t="str">
        <f t="shared" si="11"/>
        <v/>
      </c>
      <c r="D88" s="63" t="s">
        <v>18</v>
      </c>
      <c r="E88" s="221" t="s">
        <v>19</v>
      </c>
      <c r="F88" s="221" t="s">
        <v>19</v>
      </c>
      <c r="G88" s="104" t="s">
        <v>96</v>
      </c>
      <c r="H88" s="104" t="s">
        <v>19</v>
      </c>
      <c r="I88" s="104" t="s">
        <v>19</v>
      </c>
      <c r="J88" s="122" t="s">
        <v>99</v>
      </c>
      <c r="K88" s="116" t="s">
        <v>21</v>
      </c>
      <c r="L88" s="126" t="s">
        <v>19</v>
      </c>
      <c r="M88" s="64">
        <v>0</v>
      </c>
      <c r="N88" s="104">
        <f t="shared" si="12"/>
        <v>0</v>
      </c>
      <c r="O88" s="132">
        <f t="shared" si="13"/>
        <v>0</v>
      </c>
      <c r="P88" s="63" t="s">
        <v>23</v>
      </c>
      <c r="Q88" s="66"/>
      <c r="R88" s="62"/>
      <c r="S88" s="62" t="s">
        <v>19</v>
      </c>
      <c r="T88" s="62"/>
    </row>
    <row r="89" spans="1:20" ht="90" customHeight="1">
      <c r="A89" s="104">
        <v>770</v>
      </c>
      <c r="B89" s="104" t="str">
        <f t="shared" si="10"/>
        <v>NO</v>
      </c>
      <c r="C89" s="104" t="str">
        <f t="shared" si="11"/>
        <v/>
      </c>
      <c r="D89" s="63" t="s">
        <v>18</v>
      </c>
      <c r="E89" s="221" t="s">
        <v>19</v>
      </c>
      <c r="F89" s="221" t="s">
        <v>19</v>
      </c>
      <c r="G89" s="104" t="s">
        <v>96</v>
      </c>
      <c r="H89" s="104" t="s">
        <v>19</v>
      </c>
      <c r="I89" s="104" t="s">
        <v>19</v>
      </c>
      <c r="J89" s="122" t="s">
        <v>99</v>
      </c>
      <c r="K89" s="116" t="s">
        <v>21</v>
      </c>
      <c r="L89" s="126" t="s">
        <v>19</v>
      </c>
      <c r="M89" s="64">
        <v>0</v>
      </c>
      <c r="N89" s="104">
        <f t="shared" si="12"/>
        <v>0</v>
      </c>
      <c r="O89" s="132">
        <f t="shared" si="13"/>
        <v>0</v>
      </c>
      <c r="P89" s="63" t="s">
        <v>23</v>
      </c>
      <c r="Q89" s="66"/>
      <c r="R89" s="62"/>
      <c r="S89" s="62" t="s">
        <v>19</v>
      </c>
      <c r="T89" s="62"/>
    </row>
    <row r="90" spans="1:20" ht="90" customHeight="1">
      <c r="A90" s="104">
        <v>771</v>
      </c>
      <c r="B90" s="104" t="str">
        <f t="shared" si="10"/>
        <v>NO</v>
      </c>
      <c r="C90" s="104" t="str">
        <f t="shared" si="11"/>
        <v/>
      </c>
      <c r="D90" s="63" t="s">
        <v>18</v>
      </c>
      <c r="E90" s="221" t="s">
        <v>19</v>
      </c>
      <c r="F90" s="221" t="s">
        <v>19</v>
      </c>
      <c r="G90" s="104" t="s">
        <v>96</v>
      </c>
      <c r="H90" s="104" t="s">
        <v>19</v>
      </c>
      <c r="I90" s="104" t="s">
        <v>19</v>
      </c>
      <c r="J90" s="122" t="s">
        <v>99</v>
      </c>
      <c r="K90" s="116" t="s">
        <v>21</v>
      </c>
      <c r="L90" s="126" t="s">
        <v>19</v>
      </c>
      <c r="M90" s="64">
        <v>0</v>
      </c>
      <c r="N90" s="104">
        <f t="shared" si="12"/>
        <v>0</v>
      </c>
      <c r="O90" s="132">
        <f t="shared" si="13"/>
        <v>0</v>
      </c>
      <c r="P90" s="63" t="s">
        <v>23</v>
      </c>
      <c r="Q90" s="66"/>
      <c r="R90" s="62"/>
      <c r="S90" s="62" t="s">
        <v>19</v>
      </c>
      <c r="T90" s="62"/>
    </row>
    <row r="91" spans="1:20" ht="90" customHeight="1">
      <c r="A91" s="104">
        <v>772</v>
      </c>
      <c r="B91" s="104" t="str">
        <f t="shared" si="10"/>
        <v>NO</v>
      </c>
      <c r="C91" s="104" t="str">
        <f t="shared" si="11"/>
        <v/>
      </c>
      <c r="D91" s="63" t="s">
        <v>18</v>
      </c>
      <c r="E91" s="221" t="s">
        <v>19</v>
      </c>
      <c r="F91" s="221" t="s">
        <v>19</v>
      </c>
      <c r="G91" s="104" t="s">
        <v>96</v>
      </c>
      <c r="H91" s="104" t="s">
        <v>19</v>
      </c>
      <c r="I91" s="104" t="s">
        <v>19</v>
      </c>
      <c r="J91" s="122" t="s">
        <v>99</v>
      </c>
      <c r="K91" s="116" t="s">
        <v>21</v>
      </c>
      <c r="L91" s="126" t="s">
        <v>19</v>
      </c>
      <c r="M91" s="64">
        <v>0</v>
      </c>
      <c r="N91" s="104">
        <f t="shared" si="12"/>
        <v>0</v>
      </c>
      <c r="O91" s="132">
        <f t="shared" si="13"/>
        <v>0</v>
      </c>
      <c r="P91" s="63" t="s">
        <v>23</v>
      </c>
      <c r="Q91" s="66"/>
      <c r="R91" s="62"/>
      <c r="S91" s="62" t="s">
        <v>19</v>
      </c>
      <c r="T91" s="62"/>
    </row>
    <row r="92" spans="1:20" ht="90" customHeight="1">
      <c r="A92" s="104">
        <v>773</v>
      </c>
      <c r="B92" s="104" t="str">
        <f t="shared" si="10"/>
        <v>NO</v>
      </c>
      <c r="C92" s="104" t="str">
        <f t="shared" si="11"/>
        <v/>
      </c>
      <c r="D92" s="63" t="s">
        <v>18</v>
      </c>
      <c r="E92" s="221" t="s">
        <v>19</v>
      </c>
      <c r="F92" s="221" t="s">
        <v>19</v>
      </c>
      <c r="G92" s="104" t="s">
        <v>96</v>
      </c>
      <c r="H92" s="104" t="s">
        <v>19</v>
      </c>
      <c r="I92" s="104" t="s">
        <v>19</v>
      </c>
      <c r="J92" s="122" t="s">
        <v>99</v>
      </c>
      <c r="K92" s="116" t="s">
        <v>21</v>
      </c>
      <c r="L92" s="126" t="s">
        <v>19</v>
      </c>
      <c r="M92" s="64">
        <v>0</v>
      </c>
      <c r="N92" s="104">
        <f t="shared" si="12"/>
        <v>0</v>
      </c>
      <c r="O92" s="132">
        <f t="shared" si="13"/>
        <v>0</v>
      </c>
      <c r="P92" s="63" t="s">
        <v>23</v>
      </c>
      <c r="Q92" s="66"/>
      <c r="R92" s="62"/>
      <c r="S92" s="62" t="s">
        <v>19</v>
      </c>
      <c r="T92" s="62"/>
    </row>
    <row r="93" spans="1:20" ht="90" customHeight="1">
      <c r="A93" s="104">
        <v>774</v>
      </c>
      <c r="B93" s="104" t="str">
        <f t="shared" si="10"/>
        <v>NO</v>
      </c>
      <c r="C93" s="104" t="str">
        <f t="shared" si="11"/>
        <v/>
      </c>
      <c r="D93" s="63" t="s">
        <v>18</v>
      </c>
      <c r="E93" s="221" t="s">
        <v>19</v>
      </c>
      <c r="F93" s="221" t="s">
        <v>19</v>
      </c>
      <c r="G93" s="104" t="s">
        <v>96</v>
      </c>
      <c r="H93" s="104" t="s">
        <v>19</v>
      </c>
      <c r="I93" s="104" t="s">
        <v>19</v>
      </c>
      <c r="J93" s="122" t="s">
        <v>99</v>
      </c>
      <c r="K93" s="116" t="s">
        <v>21</v>
      </c>
      <c r="L93" s="126" t="s">
        <v>19</v>
      </c>
      <c r="M93" s="64">
        <v>0</v>
      </c>
      <c r="N93" s="104">
        <f t="shared" si="12"/>
        <v>0</v>
      </c>
      <c r="O93" s="132">
        <f t="shared" si="13"/>
        <v>0</v>
      </c>
      <c r="P93" s="63" t="s">
        <v>23</v>
      </c>
      <c r="Q93" s="66"/>
      <c r="R93" s="62"/>
      <c r="S93" s="62" t="s">
        <v>19</v>
      </c>
      <c r="T93" s="62"/>
    </row>
    <row r="94" spans="1:20" ht="90" customHeight="1">
      <c r="A94" s="104">
        <v>775</v>
      </c>
      <c r="B94" s="104" t="str">
        <f t="shared" si="10"/>
        <v>NO</v>
      </c>
      <c r="C94" s="104" t="str">
        <f t="shared" si="11"/>
        <v/>
      </c>
      <c r="D94" s="63" t="s">
        <v>18</v>
      </c>
      <c r="E94" s="221" t="s">
        <v>19</v>
      </c>
      <c r="F94" s="221" t="s">
        <v>19</v>
      </c>
      <c r="G94" s="104" t="s">
        <v>96</v>
      </c>
      <c r="H94" s="104" t="s">
        <v>19</v>
      </c>
      <c r="I94" s="104" t="s">
        <v>19</v>
      </c>
      <c r="J94" s="122" t="s">
        <v>99</v>
      </c>
      <c r="K94" s="116" t="s">
        <v>21</v>
      </c>
      <c r="L94" s="126" t="s">
        <v>19</v>
      </c>
      <c r="M94" s="64">
        <v>0</v>
      </c>
      <c r="N94" s="104">
        <f t="shared" si="12"/>
        <v>0</v>
      </c>
      <c r="O94" s="132">
        <f t="shared" si="13"/>
        <v>0</v>
      </c>
      <c r="P94" s="63" t="s">
        <v>23</v>
      </c>
      <c r="Q94" s="66"/>
      <c r="R94" s="62"/>
      <c r="S94" s="62" t="s">
        <v>19</v>
      </c>
      <c r="T94" s="62"/>
    </row>
    <row r="95" spans="1:20" ht="90" customHeight="1">
      <c r="A95" s="104">
        <v>776</v>
      </c>
      <c r="B95" s="104" t="str">
        <f t="shared" si="10"/>
        <v>NO</v>
      </c>
      <c r="C95" s="104" t="str">
        <f t="shared" si="11"/>
        <v/>
      </c>
      <c r="D95" s="63" t="s">
        <v>18</v>
      </c>
      <c r="E95" s="221" t="s">
        <v>19</v>
      </c>
      <c r="F95" s="221" t="s">
        <v>19</v>
      </c>
      <c r="G95" s="104" t="s">
        <v>96</v>
      </c>
      <c r="H95" s="104" t="s">
        <v>19</v>
      </c>
      <c r="I95" s="104" t="s">
        <v>19</v>
      </c>
      <c r="J95" s="122" t="s">
        <v>99</v>
      </c>
      <c r="K95" s="116" t="s">
        <v>21</v>
      </c>
      <c r="L95" s="126" t="s">
        <v>19</v>
      </c>
      <c r="M95" s="64">
        <v>0</v>
      </c>
      <c r="N95" s="104">
        <f t="shared" si="12"/>
        <v>0</v>
      </c>
      <c r="O95" s="132">
        <f t="shared" si="13"/>
        <v>0</v>
      </c>
      <c r="P95" s="63" t="s">
        <v>23</v>
      </c>
      <c r="Q95" s="66"/>
      <c r="R95" s="62"/>
      <c r="S95" s="62" t="s">
        <v>19</v>
      </c>
      <c r="T95" s="62"/>
    </row>
    <row r="96" spans="1:20" ht="90" customHeight="1">
      <c r="A96" s="104">
        <v>777</v>
      </c>
      <c r="B96" s="104" t="str">
        <f t="shared" si="10"/>
        <v>NO</v>
      </c>
      <c r="C96" s="104" t="str">
        <f t="shared" si="11"/>
        <v/>
      </c>
      <c r="D96" s="63" t="s">
        <v>18</v>
      </c>
      <c r="E96" s="221" t="s">
        <v>19</v>
      </c>
      <c r="F96" s="221" t="s">
        <v>19</v>
      </c>
      <c r="G96" s="104" t="s">
        <v>96</v>
      </c>
      <c r="H96" s="104" t="s">
        <v>19</v>
      </c>
      <c r="I96" s="104" t="s">
        <v>19</v>
      </c>
      <c r="J96" s="122" t="s">
        <v>99</v>
      </c>
      <c r="K96" s="116" t="s">
        <v>21</v>
      </c>
      <c r="L96" s="126" t="s">
        <v>19</v>
      </c>
      <c r="M96" s="64">
        <v>0</v>
      </c>
      <c r="N96" s="104">
        <f t="shared" si="12"/>
        <v>0</v>
      </c>
      <c r="O96" s="132">
        <f t="shared" si="13"/>
        <v>0</v>
      </c>
      <c r="P96" s="63" t="s">
        <v>23</v>
      </c>
      <c r="Q96" s="66"/>
      <c r="R96" s="62"/>
      <c r="S96" s="62" t="s">
        <v>19</v>
      </c>
      <c r="T96" s="62"/>
    </row>
    <row r="97" spans="1:20" ht="90" customHeight="1">
      <c r="A97" s="104">
        <v>778</v>
      </c>
      <c r="B97" s="104" t="str">
        <f t="shared" si="10"/>
        <v>NO</v>
      </c>
      <c r="C97" s="104" t="str">
        <f t="shared" si="11"/>
        <v/>
      </c>
      <c r="D97" s="63" t="s">
        <v>18</v>
      </c>
      <c r="E97" s="221" t="s">
        <v>19</v>
      </c>
      <c r="F97" s="221" t="s">
        <v>19</v>
      </c>
      <c r="G97" s="104" t="s">
        <v>96</v>
      </c>
      <c r="H97" s="104" t="s">
        <v>19</v>
      </c>
      <c r="I97" s="104" t="s">
        <v>19</v>
      </c>
      <c r="J97" s="122" t="s">
        <v>99</v>
      </c>
      <c r="K97" s="116" t="s">
        <v>21</v>
      </c>
      <c r="L97" s="126" t="s">
        <v>19</v>
      </c>
      <c r="M97" s="64">
        <v>0</v>
      </c>
      <c r="N97" s="104">
        <f t="shared" si="12"/>
        <v>0</v>
      </c>
      <c r="O97" s="132">
        <f t="shared" si="13"/>
        <v>0</v>
      </c>
      <c r="P97" s="63" t="s">
        <v>23</v>
      </c>
      <c r="Q97" s="66"/>
      <c r="R97" s="62"/>
      <c r="S97" s="62" t="s">
        <v>19</v>
      </c>
      <c r="T97" s="62"/>
    </row>
    <row r="98" spans="1:20" ht="90" customHeight="1">
      <c r="A98" s="104">
        <v>779</v>
      </c>
      <c r="B98" s="104" t="str">
        <f t="shared" si="10"/>
        <v>NO</v>
      </c>
      <c r="C98" s="104" t="str">
        <f t="shared" si="11"/>
        <v/>
      </c>
      <c r="D98" s="63" t="s">
        <v>18</v>
      </c>
      <c r="E98" s="221" t="s">
        <v>19</v>
      </c>
      <c r="F98" s="221" t="s">
        <v>19</v>
      </c>
      <c r="G98" s="104" t="s">
        <v>96</v>
      </c>
      <c r="H98" s="104" t="s">
        <v>19</v>
      </c>
      <c r="I98" s="104" t="s">
        <v>19</v>
      </c>
      <c r="J98" s="122" t="s">
        <v>99</v>
      </c>
      <c r="K98" s="116" t="s">
        <v>21</v>
      </c>
      <c r="L98" s="126" t="s">
        <v>19</v>
      </c>
      <c r="M98" s="64">
        <v>0</v>
      </c>
      <c r="N98" s="104">
        <f t="shared" si="12"/>
        <v>0</v>
      </c>
      <c r="O98" s="132">
        <f t="shared" si="13"/>
        <v>0</v>
      </c>
      <c r="P98" s="63" t="s">
        <v>23</v>
      </c>
      <c r="Q98" s="66"/>
      <c r="R98" s="62"/>
      <c r="S98" s="62" t="s">
        <v>19</v>
      </c>
      <c r="T98" s="62"/>
    </row>
    <row r="99" spans="1:20" ht="90" customHeight="1">
      <c r="A99" s="104">
        <v>780</v>
      </c>
      <c r="B99" s="104" t="str">
        <f t="shared" si="10"/>
        <v>NO</v>
      </c>
      <c r="C99" s="104" t="str">
        <f t="shared" si="11"/>
        <v/>
      </c>
      <c r="D99" s="63" t="s">
        <v>18</v>
      </c>
      <c r="E99" s="221" t="s">
        <v>19</v>
      </c>
      <c r="F99" s="221" t="s">
        <v>19</v>
      </c>
      <c r="G99" s="104" t="s">
        <v>96</v>
      </c>
      <c r="H99" s="104" t="s">
        <v>19</v>
      </c>
      <c r="I99" s="104" t="s">
        <v>19</v>
      </c>
      <c r="J99" s="122" t="s">
        <v>99</v>
      </c>
      <c r="K99" s="116" t="s">
        <v>21</v>
      </c>
      <c r="L99" s="126" t="s">
        <v>19</v>
      </c>
      <c r="M99" s="64">
        <v>0</v>
      </c>
      <c r="N99" s="104">
        <f t="shared" si="12"/>
        <v>0</v>
      </c>
      <c r="O99" s="132">
        <f t="shared" si="13"/>
        <v>0</v>
      </c>
      <c r="P99" s="63" t="s">
        <v>23</v>
      </c>
      <c r="Q99" s="66"/>
      <c r="R99" s="62"/>
      <c r="S99" s="62" t="s">
        <v>19</v>
      </c>
      <c r="T99" s="62"/>
    </row>
    <row r="100" spans="1:20" ht="90" customHeight="1">
      <c r="A100" s="104">
        <v>781</v>
      </c>
      <c r="B100" s="104" t="str">
        <f t="shared" si="10"/>
        <v>NO</v>
      </c>
      <c r="C100" s="104" t="str">
        <f t="shared" si="11"/>
        <v/>
      </c>
      <c r="D100" s="63" t="s">
        <v>18</v>
      </c>
      <c r="E100" s="221" t="s">
        <v>19</v>
      </c>
      <c r="F100" s="221" t="s">
        <v>19</v>
      </c>
      <c r="G100" s="104" t="s">
        <v>96</v>
      </c>
      <c r="H100" s="104" t="s">
        <v>19</v>
      </c>
      <c r="I100" s="104" t="s">
        <v>19</v>
      </c>
      <c r="J100" s="122" t="s">
        <v>99</v>
      </c>
      <c r="K100" s="116" t="s">
        <v>21</v>
      </c>
      <c r="L100" s="126" t="s">
        <v>19</v>
      </c>
      <c r="M100" s="64">
        <v>0</v>
      </c>
      <c r="N100" s="104">
        <f t="shared" si="12"/>
        <v>0</v>
      </c>
      <c r="O100" s="132">
        <f t="shared" si="13"/>
        <v>0</v>
      </c>
      <c r="P100" s="63" t="s">
        <v>23</v>
      </c>
      <c r="Q100" s="66"/>
      <c r="R100" s="62"/>
      <c r="S100" s="62" t="s">
        <v>19</v>
      </c>
      <c r="T100" s="62"/>
    </row>
    <row r="101" spans="1:20" ht="90" customHeight="1">
      <c r="A101" s="104">
        <v>782</v>
      </c>
      <c r="B101" s="104" t="str">
        <f t="shared" si="10"/>
        <v>NO</v>
      </c>
      <c r="C101" s="104" t="str">
        <f t="shared" si="11"/>
        <v/>
      </c>
      <c r="D101" s="63" t="s">
        <v>18</v>
      </c>
      <c r="E101" s="221" t="s">
        <v>19</v>
      </c>
      <c r="F101" s="221" t="s">
        <v>19</v>
      </c>
      <c r="G101" s="104" t="s">
        <v>96</v>
      </c>
      <c r="H101" s="104" t="s">
        <v>19</v>
      </c>
      <c r="I101" s="104" t="s">
        <v>19</v>
      </c>
      <c r="J101" s="122" t="s">
        <v>99</v>
      </c>
      <c r="K101" s="116" t="s">
        <v>21</v>
      </c>
      <c r="L101" s="126" t="s">
        <v>19</v>
      </c>
      <c r="M101" s="64">
        <v>0</v>
      </c>
      <c r="N101" s="104">
        <f t="shared" si="12"/>
        <v>0</v>
      </c>
      <c r="O101" s="132">
        <f t="shared" si="13"/>
        <v>0</v>
      </c>
      <c r="P101" s="63" t="s">
        <v>23</v>
      </c>
      <c r="Q101" s="66"/>
      <c r="R101" s="62"/>
      <c r="S101" s="62" t="s">
        <v>19</v>
      </c>
      <c r="T101" s="62"/>
    </row>
    <row r="102" spans="1:20" ht="90" customHeight="1">
      <c r="A102" s="104">
        <v>783</v>
      </c>
      <c r="B102" s="104" t="str">
        <f t="shared" si="10"/>
        <v>NO</v>
      </c>
      <c r="C102" s="104" t="str">
        <f t="shared" si="11"/>
        <v/>
      </c>
      <c r="D102" s="63" t="s">
        <v>18</v>
      </c>
      <c r="E102" s="221" t="s">
        <v>19</v>
      </c>
      <c r="F102" s="221" t="s">
        <v>19</v>
      </c>
      <c r="G102" s="104" t="s">
        <v>96</v>
      </c>
      <c r="H102" s="104" t="s">
        <v>19</v>
      </c>
      <c r="I102" s="104" t="s">
        <v>19</v>
      </c>
      <c r="J102" s="122" t="s">
        <v>99</v>
      </c>
      <c r="K102" s="116" t="s">
        <v>21</v>
      </c>
      <c r="L102" s="126" t="s">
        <v>19</v>
      </c>
      <c r="M102" s="64">
        <v>0</v>
      </c>
      <c r="N102" s="104">
        <f t="shared" si="12"/>
        <v>0</v>
      </c>
      <c r="O102" s="132">
        <f t="shared" si="13"/>
        <v>0</v>
      </c>
      <c r="P102" s="63" t="s">
        <v>23</v>
      </c>
      <c r="Q102" s="66"/>
      <c r="R102" s="62"/>
      <c r="S102" s="62" t="s">
        <v>19</v>
      </c>
      <c r="T102" s="62"/>
    </row>
    <row r="103" spans="1:20" ht="90" customHeight="1">
      <c r="A103" s="104">
        <v>784</v>
      </c>
      <c r="B103" s="104" t="str">
        <f t="shared" si="10"/>
        <v>NO</v>
      </c>
      <c r="C103" s="104" t="str">
        <f t="shared" si="11"/>
        <v/>
      </c>
      <c r="D103" s="63" t="s">
        <v>18</v>
      </c>
      <c r="E103" s="221" t="s">
        <v>19</v>
      </c>
      <c r="F103" s="221" t="s">
        <v>19</v>
      </c>
      <c r="G103" s="104" t="s">
        <v>96</v>
      </c>
      <c r="H103" s="104" t="s">
        <v>19</v>
      </c>
      <c r="I103" s="104" t="s">
        <v>19</v>
      </c>
      <c r="J103" s="122" t="s">
        <v>99</v>
      </c>
      <c r="K103" s="116" t="s">
        <v>21</v>
      </c>
      <c r="L103" s="126" t="s">
        <v>19</v>
      </c>
      <c r="M103" s="64">
        <v>0</v>
      </c>
      <c r="N103" s="104">
        <f t="shared" si="12"/>
        <v>0</v>
      </c>
      <c r="O103" s="132">
        <f t="shared" si="13"/>
        <v>0</v>
      </c>
      <c r="P103" s="63" t="s">
        <v>23</v>
      </c>
      <c r="Q103" s="66"/>
      <c r="R103" s="62"/>
      <c r="S103" s="62" t="s">
        <v>19</v>
      </c>
      <c r="T103" s="62"/>
    </row>
    <row r="104" spans="1:20" ht="90" customHeight="1">
      <c r="A104" s="104">
        <v>785</v>
      </c>
      <c r="B104" s="104" t="str">
        <f t="shared" si="10"/>
        <v>NO</v>
      </c>
      <c r="C104" s="104" t="str">
        <f t="shared" si="11"/>
        <v/>
      </c>
      <c r="D104" s="63" t="s">
        <v>18</v>
      </c>
      <c r="E104" s="221" t="s">
        <v>19</v>
      </c>
      <c r="F104" s="221" t="s">
        <v>19</v>
      </c>
      <c r="G104" s="104" t="s">
        <v>96</v>
      </c>
      <c r="H104" s="104" t="s">
        <v>19</v>
      </c>
      <c r="I104" s="104" t="s">
        <v>19</v>
      </c>
      <c r="J104" s="122" t="s">
        <v>99</v>
      </c>
      <c r="K104" s="116" t="s">
        <v>21</v>
      </c>
      <c r="L104" s="126" t="s">
        <v>19</v>
      </c>
      <c r="M104" s="64">
        <v>0</v>
      </c>
      <c r="N104" s="104">
        <f t="shared" si="12"/>
        <v>0</v>
      </c>
      <c r="O104" s="132">
        <f t="shared" si="13"/>
        <v>0</v>
      </c>
      <c r="P104" s="63" t="s">
        <v>23</v>
      </c>
      <c r="Q104" s="66"/>
      <c r="R104" s="62"/>
      <c r="S104" s="62" t="s">
        <v>19</v>
      </c>
      <c r="T104" s="62"/>
    </row>
    <row r="105" spans="1:20" ht="90" customHeight="1">
      <c r="A105" s="104">
        <v>786</v>
      </c>
      <c r="B105" s="104" t="str">
        <f t="shared" si="10"/>
        <v>NO</v>
      </c>
      <c r="C105" s="104" t="str">
        <f t="shared" si="11"/>
        <v/>
      </c>
      <c r="D105" s="63" t="s">
        <v>18</v>
      </c>
      <c r="E105" s="221" t="s">
        <v>19</v>
      </c>
      <c r="F105" s="221" t="s">
        <v>19</v>
      </c>
      <c r="G105" s="104" t="s">
        <v>96</v>
      </c>
      <c r="H105" s="104" t="s">
        <v>19</v>
      </c>
      <c r="I105" s="104" t="s">
        <v>19</v>
      </c>
      <c r="J105" s="122" t="s">
        <v>99</v>
      </c>
      <c r="K105" s="116" t="s">
        <v>21</v>
      </c>
      <c r="L105" s="126" t="s">
        <v>19</v>
      </c>
      <c r="M105" s="64">
        <v>0</v>
      </c>
      <c r="N105" s="104">
        <f t="shared" si="12"/>
        <v>0</v>
      </c>
      <c r="O105" s="132">
        <f t="shared" si="13"/>
        <v>0</v>
      </c>
      <c r="P105" s="63" t="s">
        <v>23</v>
      </c>
      <c r="Q105" s="66"/>
      <c r="R105" s="62"/>
      <c r="S105" s="62" t="s">
        <v>19</v>
      </c>
      <c r="T105" s="62"/>
    </row>
    <row r="106" spans="1:20" ht="90" customHeight="1">
      <c r="A106" s="104">
        <v>787</v>
      </c>
      <c r="B106" s="104" t="str">
        <f t="shared" si="10"/>
        <v>NO</v>
      </c>
      <c r="C106" s="104" t="str">
        <f t="shared" si="11"/>
        <v/>
      </c>
      <c r="D106" s="63" t="s">
        <v>18</v>
      </c>
      <c r="E106" s="221" t="s">
        <v>19</v>
      </c>
      <c r="F106" s="221" t="s">
        <v>19</v>
      </c>
      <c r="G106" s="104" t="s">
        <v>96</v>
      </c>
      <c r="H106" s="104" t="s">
        <v>19</v>
      </c>
      <c r="I106" s="104" t="s">
        <v>19</v>
      </c>
      <c r="J106" s="122" t="s">
        <v>99</v>
      </c>
      <c r="K106" s="116" t="s">
        <v>21</v>
      </c>
      <c r="L106" s="126" t="s">
        <v>19</v>
      </c>
      <c r="M106" s="64">
        <v>0</v>
      </c>
      <c r="N106" s="104">
        <f t="shared" si="12"/>
        <v>0</v>
      </c>
      <c r="O106" s="132">
        <f t="shared" si="13"/>
        <v>0</v>
      </c>
      <c r="P106" s="63" t="s">
        <v>23</v>
      </c>
      <c r="Q106" s="66"/>
      <c r="R106" s="62"/>
      <c r="S106" s="62" t="s">
        <v>19</v>
      </c>
      <c r="T106" s="62"/>
    </row>
    <row r="107" spans="1:20" ht="90" customHeight="1">
      <c r="A107" s="104">
        <v>788</v>
      </c>
      <c r="B107" s="104" t="str">
        <f t="shared" si="10"/>
        <v>NO</v>
      </c>
      <c r="C107" s="104" t="str">
        <f t="shared" si="11"/>
        <v/>
      </c>
      <c r="D107" s="63" t="s">
        <v>18</v>
      </c>
      <c r="E107" s="221" t="s">
        <v>19</v>
      </c>
      <c r="F107" s="221" t="s">
        <v>19</v>
      </c>
      <c r="G107" s="104" t="s">
        <v>96</v>
      </c>
      <c r="H107" s="104" t="s">
        <v>19</v>
      </c>
      <c r="I107" s="104" t="s">
        <v>19</v>
      </c>
      <c r="J107" s="122" t="s">
        <v>99</v>
      </c>
      <c r="K107" s="116" t="s">
        <v>21</v>
      </c>
      <c r="L107" s="126" t="s">
        <v>19</v>
      </c>
      <c r="M107" s="64">
        <v>0</v>
      </c>
      <c r="N107" s="104">
        <f t="shared" si="12"/>
        <v>0</v>
      </c>
      <c r="O107" s="132">
        <f t="shared" si="13"/>
        <v>0</v>
      </c>
      <c r="P107" s="63" t="s">
        <v>23</v>
      </c>
      <c r="Q107" s="66"/>
      <c r="R107" s="62"/>
      <c r="S107" s="62" t="s">
        <v>19</v>
      </c>
      <c r="T107" s="62"/>
    </row>
    <row r="108" spans="1:20" ht="90" customHeight="1">
      <c r="A108" s="104">
        <v>789</v>
      </c>
      <c r="B108" s="104" t="str">
        <f t="shared" si="10"/>
        <v>NO</v>
      </c>
      <c r="C108" s="104" t="str">
        <f t="shared" si="11"/>
        <v/>
      </c>
      <c r="D108" s="63" t="s">
        <v>18</v>
      </c>
      <c r="E108" s="221" t="s">
        <v>19</v>
      </c>
      <c r="F108" s="221" t="s">
        <v>19</v>
      </c>
      <c r="G108" s="104" t="s">
        <v>96</v>
      </c>
      <c r="H108" s="104" t="s">
        <v>19</v>
      </c>
      <c r="I108" s="104" t="s">
        <v>19</v>
      </c>
      <c r="J108" s="122" t="s">
        <v>99</v>
      </c>
      <c r="K108" s="116" t="s">
        <v>21</v>
      </c>
      <c r="L108" s="126" t="s">
        <v>19</v>
      </c>
      <c r="M108" s="64">
        <v>0</v>
      </c>
      <c r="N108" s="104">
        <f t="shared" si="12"/>
        <v>0</v>
      </c>
      <c r="O108" s="132">
        <f t="shared" si="13"/>
        <v>0</v>
      </c>
      <c r="P108" s="63" t="s">
        <v>23</v>
      </c>
      <c r="Q108" s="66"/>
      <c r="R108" s="62"/>
      <c r="S108" s="62" t="s">
        <v>19</v>
      </c>
      <c r="T108" s="62"/>
    </row>
    <row r="109" spans="1:20" ht="90" customHeight="1">
      <c r="A109" s="104">
        <v>790</v>
      </c>
      <c r="B109" s="104" t="str">
        <f t="shared" si="10"/>
        <v>NO</v>
      </c>
      <c r="C109" s="104" t="str">
        <f t="shared" si="11"/>
        <v/>
      </c>
      <c r="D109" s="63" t="s">
        <v>18</v>
      </c>
      <c r="E109" s="221" t="s">
        <v>19</v>
      </c>
      <c r="F109" s="221" t="s">
        <v>19</v>
      </c>
      <c r="G109" s="104" t="s">
        <v>96</v>
      </c>
      <c r="H109" s="104" t="s">
        <v>19</v>
      </c>
      <c r="I109" s="104" t="s">
        <v>19</v>
      </c>
      <c r="J109" s="122" t="s">
        <v>99</v>
      </c>
      <c r="K109" s="116" t="s">
        <v>21</v>
      </c>
      <c r="L109" s="126" t="s">
        <v>19</v>
      </c>
      <c r="M109" s="64">
        <v>0</v>
      </c>
      <c r="N109" s="104">
        <f t="shared" si="12"/>
        <v>0</v>
      </c>
      <c r="O109" s="132">
        <f t="shared" si="13"/>
        <v>0</v>
      </c>
      <c r="P109" s="63" t="s">
        <v>23</v>
      </c>
      <c r="Q109" s="66"/>
      <c r="R109" s="62"/>
      <c r="S109" s="62" t="s">
        <v>19</v>
      </c>
      <c r="T109" s="62"/>
    </row>
    <row r="110" spans="1:20" ht="90" customHeight="1">
      <c r="A110" s="104">
        <v>791</v>
      </c>
      <c r="B110" s="104" t="str">
        <f t="shared" si="10"/>
        <v>NO</v>
      </c>
      <c r="C110" s="104" t="str">
        <f t="shared" si="11"/>
        <v/>
      </c>
      <c r="D110" s="63" t="s">
        <v>18</v>
      </c>
      <c r="E110" s="221" t="s">
        <v>19</v>
      </c>
      <c r="F110" s="221" t="s">
        <v>19</v>
      </c>
      <c r="G110" s="104" t="s">
        <v>96</v>
      </c>
      <c r="H110" s="104" t="s">
        <v>19</v>
      </c>
      <c r="I110" s="104" t="s">
        <v>19</v>
      </c>
      <c r="J110" s="122" t="s">
        <v>99</v>
      </c>
      <c r="K110" s="116" t="s">
        <v>21</v>
      </c>
      <c r="L110" s="126" t="s">
        <v>19</v>
      </c>
      <c r="M110" s="64">
        <v>0</v>
      </c>
      <c r="N110" s="104">
        <f t="shared" si="12"/>
        <v>0</v>
      </c>
      <c r="O110" s="132">
        <f t="shared" si="13"/>
        <v>0</v>
      </c>
      <c r="P110" s="63" t="s">
        <v>23</v>
      </c>
      <c r="Q110" s="66"/>
      <c r="R110" s="62"/>
      <c r="S110" s="62" t="s">
        <v>19</v>
      </c>
      <c r="T110" s="62"/>
    </row>
    <row r="111" spans="1:20" ht="90" customHeight="1">
      <c r="A111" s="104">
        <v>792</v>
      </c>
      <c r="B111" s="104" t="str">
        <f t="shared" si="10"/>
        <v>NO</v>
      </c>
      <c r="C111" s="104" t="str">
        <f t="shared" si="11"/>
        <v/>
      </c>
      <c r="D111" s="63" t="s">
        <v>18</v>
      </c>
      <c r="E111" s="221" t="s">
        <v>19</v>
      </c>
      <c r="F111" s="221" t="s">
        <v>19</v>
      </c>
      <c r="G111" s="104" t="s">
        <v>96</v>
      </c>
      <c r="H111" s="104" t="s">
        <v>19</v>
      </c>
      <c r="I111" s="104" t="s">
        <v>19</v>
      </c>
      <c r="J111" s="122" t="s">
        <v>99</v>
      </c>
      <c r="K111" s="116" t="s">
        <v>21</v>
      </c>
      <c r="L111" s="126" t="s">
        <v>19</v>
      </c>
      <c r="M111" s="64">
        <v>0</v>
      </c>
      <c r="N111" s="104">
        <f t="shared" si="12"/>
        <v>0</v>
      </c>
      <c r="O111" s="132">
        <f t="shared" si="13"/>
        <v>0</v>
      </c>
      <c r="P111" s="63" t="s">
        <v>23</v>
      </c>
      <c r="Q111" s="66"/>
      <c r="R111" s="62"/>
      <c r="S111" s="62" t="s">
        <v>19</v>
      </c>
      <c r="T111" s="62"/>
    </row>
    <row r="112" spans="1:20" ht="90" customHeight="1">
      <c r="A112" s="104">
        <v>793</v>
      </c>
      <c r="B112" s="104" t="str">
        <f t="shared" si="10"/>
        <v>NO</v>
      </c>
      <c r="C112" s="104" t="str">
        <f t="shared" si="11"/>
        <v/>
      </c>
      <c r="D112" s="63" t="s">
        <v>18</v>
      </c>
      <c r="E112" s="221" t="s">
        <v>19</v>
      </c>
      <c r="F112" s="221" t="s">
        <v>19</v>
      </c>
      <c r="G112" s="104" t="s">
        <v>96</v>
      </c>
      <c r="H112" s="104" t="s">
        <v>19</v>
      </c>
      <c r="I112" s="104" t="s">
        <v>19</v>
      </c>
      <c r="J112" s="122" t="s">
        <v>99</v>
      </c>
      <c r="K112" s="116" t="s">
        <v>21</v>
      </c>
      <c r="L112" s="126" t="s">
        <v>19</v>
      </c>
      <c r="M112" s="64">
        <v>0</v>
      </c>
      <c r="N112" s="104">
        <f t="shared" si="12"/>
        <v>0</v>
      </c>
      <c r="O112" s="132">
        <f t="shared" si="13"/>
        <v>0</v>
      </c>
      <c r="P112" s="63" t="s">
        <v>23</v>
      </c>
      <c r="Q112" s="66"/>
      <c r="R112" s="62"/>
      <c r="S112" s="62" t="s">
        <v>19</v>
      </c>
      <c r="T112" s="62"/>
    </row>
    <row r="113" spans="1:20" ht="90" customHeight="1">
      <c r="A113" s="104">
        <v>794</v>
      </c>
      <c r="B113" s="104" t="str">
        <f t="shared" si="10"/>
        <v>NO</v>
      </c>
      <c r="C113" s="104" t="str">
        <f t="shared" si="11"/>
        <v/>
      </c>
      <c r="D113" s="63" t="s">
        <v>18</v>
      </c>
      <c r="E113" s="221" t="s">
        <v>19</v>
      </c>
      <c r="F113" s="221" t="s">
        <v>19</v>
      </c>
      <c r="G113" s="104" t="s">
        <v>96</v>
      </c>
      <c r="H113" s="104" t="s">
        <v>19</v>
      </c>
      <c r="I113" s="104" t="s">
        <v>19</v>
      </c>
      <c r="J113" s="122" t="s">
        <v>99</v>
      </c>
      <c r="K113" s="116" t="s">
        <v>21</v>
      </c>
      <c r="L113" s="126" t="s">
        <v>19</v>
      </c>
      <c r="M113" s="64">
        <v>0</v>
      </c>
      <c r="N113" s="104">
        <f t="shared" si="12"/>
        <v>0</v>
      </c>
      <c r="O113" s="132">
        <f t="shared" si="13"/>
        <v>0</v>
      </c>
      <c r="P113" s="63" t="s">
        <v>23</v>
      </c>
      <c r="Q113" s="66"/>
      <c r="R113" s="62"/>
      <c r="S113" s="62" t="s">
        <v>19</v>
      </c>
      <c r="T113" s="62"/>
    </row>
    <row r="114" spans="1:20" ht="90" customHeight="1">
      <c r="A114" s="104">
        <v>795</v>
      </c>
      <c r="B114" s="104" t="str">
        <f t="shared" si="10"/>
        <v>NO</v>
      </c>
      <c r="C114" s="104" t="str">
        <f t="shared" si="11"/>
        <v/>
      </c>
      <c r="D114" s="63" t="s">
        <v>18</v>
      </c>
      <c r="E114" s="221" t="s">
        <v>19</v>
      </c>
      <c r="F114" s="221" t="s">
        <v>19</v>
      </c>
      <c r="G114" s="104" t="s">
        <v>96</v>
      </c>
      <c r="H114" s="104" t="s">
        <v>19</v>
      </c>
      <c r="I114" s="104" t="s">
        <v>19</v>
      </c>
      <c r="J114" s="122" t="s">
        <v>99</v>
      </c>
      <c r="K114" s="116" t="s">
        <v>21</v>
      </c>
      <c r="L114" s="126" t="s">
        <v>19</v>
      </c>
      <c r="M114" s="64">
        <v>0</v>
      </c>
      <c r="N114" s="104">
        <f t="shared" si="12"/>
        <v>0</v>
      </c>
      <c r="O114" s="132">
        <f t="shared" si="13"/>
        <v>0</v>
      </c>
      <c r="P114" s="63" t="s">
        <v>23</v>
      </c>
      <c r="Q114" s="66"/>
      <c r="R114" s="62"/>
      <c r="S114" s="62" t="s">
        <v>19</v>
      </c>
      <c r="T114" s="62"/>
    </row>
    <row r="115" spans="1:20" ht="90" customHeight="1">
      <c r="A115" s="104">
        <v>796</v>
      </c>
      <c r="B115" s="104" t="str">
        <f t="shared" si="10"/>
        <v>NO</v>
      </c>
      <c r="C115" s="104" t="str">
        <f t="shared" si="11"/>
        <v/>
      </c>
      <c r="D115" s="63" t="s">
        <v>18</v>
      </c>
      <c r="E115" s="221" t="s">
        <v>19</v>
      </c>
      <c r="F115" s="221" t="s">
        <v>19</v>
      </c>
      <c r="G115" s="104" t="s">
        <v>96</v>
      </c>
      <c r="H115" s="104" t="s">
        <v>19</v>
      </c>
      <c r="I115" s="104" t="s">
        <v>19</v>
      </c>
      <c r="J115" s="122" t="s">
        <v>99</v>
      </c>
      <c r="K115" s="116" t="s">
        <v>21</v>
      </c>
      <c r="L115" s="126" t="s">
        <v>19</v>
      </c>
      <c r="M115" s="64">
        <v>0</v>
      </c>
      <c r="N115" s="104">
        <f t="shared" si="12"/>
        <v>0</v>
      </c>
      <c r="O115" s="132">
        <f t="shared" si="13"/>
        <v>0</v>
      </c>
      <c r="P115" s="63" t="s">
        <v>23</v>
      </c>
      <c r="Q115" s="66"/>
      <c r="R115" s="62"/>
      <c r="S115" s="62" t="s">
        <v>19</v>
      </c>
      <c r="T115" s="62"/>
    </row>
    <row r="116" spans="1:20" ht="90" customHeight="1">
      <c r="A116" s="104">
        <v>797</v>
      </c>
      <c r="B116" s="104" t="str">
        <f t="shared" si="10"/>
        <v>NO</v>
      </c>
      <c r="C116" s="104" t="str">
        <f t="shared" si="11"/>
        <v/>
      </c>
      <c r="D116" s="63" t="s">
        <v>18</v>
      </c>
      <c r="E116" s="221" t="s">
        <v>19</v>
      </c>
      <c r="F116" s="221" t="s">
        <v>19</v>
      </c>
      <c r="G116" s="104" t="s">
        <v>96</v>
      </c>
      <c r="H116" s="104" t="s">
        <v>19</v>
      </c>
      <c r="I116" s="104" t="s">
        <v>19</v>
      </c>
      <c r="J116" s="122" t="s">
        <v>99</v>
      </c>
      <c r="K116" s="116" t="s">
        <v>21</v>
      </c>
      <c r="L116" s="126" t="s">
        <v>19</v>
      </c>
      <c r="M116" s="64">
        <v>0</v>
      </c>
      <c r="N116" s="104">
        <f t="shared" si="12"/>
        <v>0</v>
      </c>
      <c r="O116" s="132">
        <f t="shared" si="13"/>
        <v>0</v>
      </c>
      <c r="P116" s="63" t="s">
        <v>23</v>
      </c>
      <c r="Q116" s="66"/>
      <c r="R116" s="62"/>
      <c r="S116" s="62" t="s">
        <v>19</v>
      </c>
      <c r="T116" s="62"/>
    </row>
    <row r="117" spans="1:20" ht="90" customHeight="1">
      <c r="A117" s="104">
        <v>798</v>
      </c>
      <c r="B117" s="104" t="str">
        <f t="shared" si="10"/>
        <v>NO</v>
      </c>
      <c r="C117" s="104" t="str">
        <f t="shared" si="11"/>
        <v/>
      </c>
      <c r="D117" s="63" t="s">
        <v>18</v>
      </c>
      <c r="E117" s="221" t="s">
        <v>19</v>
      </c>
      <c r="F117" s="221" t="s">
        <v>19</v>
      </c>
      <c r="G117" s="104" t="s">
        <v>96</v>
      </c>
      <c r="H117" s="104" t="s">
        <v>19</v>
      </c>
      <c r="I117" s="104" t="s">
        <v>19</v>
      </c>
      <c r="J117" s="122" t="s">
        <v>99</v>
      </c>
      <c r="K117" s="116" t="s">
        <v>21</v>
      </c>
      <c r="L117" s="126" t="s">
        <v>19</v>
      </c>
      <c r="M117" s="64">
        <v>0</v>
      </c>
      <c r="N117" s="104">
        <f t="shared" si="12"/>
        <v>0</v>
      </c>
      <c r="O117" s="132">
        <f t="shared" si="13"/>
        <v>0</v>
      </c>
      <c r="P117" s="63" t="s">
        <v>23</v>
      </c>
      <c r="Q117" s="66"/>
      <c r="R117" s="62"/>
      <c r="S117" s="62" t="s">
        <v>19</v>
      </c>
      <c r="T117" s="62"/>
    </row>
    <row r="118" spans="1:20" ht="90" customHeight="1">
      <c r="A118" s="104">
        <v>799</v>
      </c>
      <c r="B118" s="104" t="str">
        <f t="shared" si="10"/>
        <v>NO</v>
      </c>
      <c r="C118" s="104" t="str">
        <f t="shared" si="11"/>
        <v/>
      </c>
      <c r="D118" s="63" t="s">
        <v>18</v>
      </c>
      <c r="E118" s="221" t="s">
        <v>19</v>
      </c>
      <c r="F118" s="221" t="s">
        <v>19</v>
      </c>
      <c r="G118" s="104" t="s">
        <v>96</v>
      </c>
      <c r="H118" s="104" t="s">
        <v>19</v>
      </c>
      <c r="I118" s="104" t="s">
        <v>19</v>
      </c>
      <c r="J118" s="122" t="s">
        <v>99</v>
      </c>
      <c r="K118" s="116" t="s">
        <v>21</v>
      </c>
      <c r="L118" s="126" t="s">
        <v>19</v>
      </c>
      <c r="M118" s="64">
        <v>0</v>
      </c>
      <c r="N118" s="104">
        <f t="shared" si="12"/>
        <v>0</v>
      </c>
      <c r="O118" s="132">
        <f t="shared" si="13"/>
        <v>0</v>
      </c>
      <c r="P118" s="63" t="s">
        <v>23</v>
      </c>
      <c r="Q118" s="66"/>
      <c r="R118" s="62"/>
      <c r="S118" s="62" t="s">
        <v>19</v>
      </c>
      <c r="T118" s="62"/>
    </row>
    <row r="119" spans="1:20" ht="90" customHeight="1">
      <c r="A119" s="104">
        <v>800</v>
      </c>
      <c r="B119" s="104" t="str">
        <f t="shared" si="10"/>
        <v>NO</v>
      </c>
      <c r="C119" s="104" t="str">
        <f t="shared" si="11"/>
        <v/>
      </c>
      <c r="D119" s="63" t="s">
        <v>18</v>
      </c>
      <c r="E119" s="221" t="s">
        <v>19</v>
      </c>
      <c r="F119" s="221" t="s">
        <v>19</v>
      </c>
      <c r="G119" s="104" t="s">
        <v>96</v>
      </c>
      <c r="H119" s="104" t="s">
        <v>19</v>
      </c>
      <c r="I119" s="104" t="s">
        <v>19</v>
      </c>
      <c r="J119" s="122" t="s">
        <v>99</v>
      </c>
      <c r="K119" s="116" t="s">
        <v>21</v>
      </c>
      <c r="L119" s="126" t="s">
        <v>19</v>
      </c>
      <c r="M119" s="64">
        <v>0</v>
      </c>
      <c r="N119" s="104">
        <f t="shared" si="12"/>
        <v>0</v>
      </c>
      <c r="O119" s="132">
        <f t="shared" si="13"/>
        <v>0</v>
      </c>
      <c r="P119" s="63" t="s">
        <v>23</v>
      </c>
      <c r="Q119" s="66"/>
      <c r="R119" s="62"/>
      <c r="S119" s="62" t="s">
        <v>19</v>
      </c>
      <c r="T119" s="62"/>
    </row>
    <row r="120" spans="1:20" ht="90" customHeight="1">
      <c r="A120" s="104">
        <v>801</v>
      </c>
      <c r="B120" s="104" t="str">
        <f t="shared" si="10"/>
        <v>NO</v>
      </c>
      <c r="C120" s="104" t="str">
        <f t="shared" si="11"/>
        <v/>
      </c>
      <c r="D120" s="63" t="s">
        <v>18</v>
      </c>
      <c r="E120" s="221" t="s">
        <v>19</v>
      </c>
      <c r="F120" s="221" t="s">
        <v>19</v>
      </c>
      <c r="G120" s="104" t="s">
        <v>96</v>
      </c>
      <c r="H120" s="104" t="s">
        <v>19</v>
      </c>
      <c r="I120" s="104" t="s">
        <v>19</v>
      </c>
      <c r="J120" s="122" t="s">
        <v>99</v>
      </c>
      <c r="K120" s="116" t="s">
        <v>21</v>
      </c>
      <c r="L120" s="126" t="s">
        <v>19</v>
      </c>
      <c r="M120" s="64">
        <v>0</v>
      </c>
      <c r="N120" s="104">
        <f t="shared" si="12"/>
        <v>0</v>
      </c>
      <c r="O120" s="132">
        <f t="shared" si="13"/>
        <v>0</v>
      </c>
      <c r="P120" s="63" t="s">
        <v>23</v>
      </c>
      <c r="Q120" s="66"/>
      <c r="R120" s="62"/>
      <c r="S120" s="62" t="s">
        <v>19</v>
      </c>
      <c r="T120" s="62"/>
    </row>
    <row r="121" spans="1:20" ht="90" customHeight="1">
      <c r="A121" s="104">
        <v>802</v>
      </c>
      <c r="B121" s="104" t="str">
        <f t="shared" si="10"/>
        <v>NO</v>
      </c>
      <c r="C121" s="104" t="str">
        <f t="shared" si="11"/>
        <v/>
      </c>
      <c r="D121" s="63" t="s">
        <v>18</v>
      </c>
      <c r="E121" s="221" t="s">
        <v>19</v>
      </c>
      <c r="F121" s="221" t="s">
        <v>19</v>
      </c>
      <c r="G121" s="104" t="s">
        <v>96</v>
      </c>
      <c r="H121" s="104" t="s">
        <v>19</v>
      </c>
      <c r="I121" s="104" t="s">
        <v>19</v>
      </c>
      <c r="J121" s="122" t="s">
        <v>99</v>
      </c>
      <c r="K121" s="116" t="s">
        <v>21</v>
      </c>
      <c r="L121" s="126" t="s">
        <v>19</v>
      </c>
      <c r="M121" s="64">
        <v>0</v>
      </c>
      <c r="N121" s="104">
        <f t="shared" si="12"/>
        <v>0</v>
      </c>
      <c r="O121" s="132">
        <f t="shared" si="13"/>
        <v>0</v>
      </c>
      <c r="P121" s="63" t="s">
        <v>23</v>
      </c>
      <c r="Q121" s="66"/>
      <c r="R121" s="62"/>
      <c r="S121" s="62" t="s">
        <v>19</v>
      </c>
      <c r="T121" s="62"/>
    </row>
    <row r="122" spans="1:20" ht="90" customHeight="1">
      <c r="A122" s="104">
        <v>803</v>
      </c>
      <c r="B122" s="104" t="str">
        <f t="shared" si="10"/>
        <v>NO</v>
      </c>
      <c r="C122" s="104" t="str">
        <f t="shared" si="11"/>
        <v/>
      </c>
      <c r="D122" s="63" t="s">
        <v>18</v>
      </c>
      <c r="E122" s="221" t="s">
        <v>19</v>
      </c>
      <c r="F122" s="221" t="s">
        <v>19</v>
      </c>
      <c r="G122" s="104" t="s">
        <v>96</v>
      </c>
      <c r="H122" s="104" t="s">
        <v>19</v>
      </c>
      <c r="I122" s="104" t="s">
        <v>19</v>
      </c>
      <c r="J122" s="122" t="s">
        <v>99</v>
      </c>
      <c r="K122" s="116" t="s">
        <v>21</v>
      </c>
      <c r="L122" s="126" t="s">
        <v>19</v>
      </c>
      <c r="M122" s="64">
        <v>0</v>
      </c>
      <c r="N122" s="104">
        <f t="shared" si="12"/>
        <v>0</v>
      </c>
      <c r="O122" s="132">
        <f t="shared" si="13"/>
        <v>0</v>
      </c>
      <c r="P122" s="63" t="s">
        <v>23</v>
      </c>
      <c r="Q122" s="66"/>
      <c r="R122" s="62"/>
      <c r="S122" s="62" t="s">
        <v>19</v>
      </c>
      <c r="T122" s="62"/>
    </row>
    <row r="123" spans="1:20" ht="90" customHeight="1">
      <c r="A123" s="104">
        <v>804</v>
      </c>
      <c r="B123" s="104" t="str">
        <f t="shared" si="10"/>
        <v>NO</v>
      </c>
      <c r="C123" s="104" t="str">
        <f t="shared" si="11"/>
        <v/>
      </c>
      <c r="D123" s="63" t="s">
        <v>18</v>
      </c>
      <c r="E123" s="221" t="s">
        <v>19</v>
      </c>
      <c r="F123" s="221" t="s">
        <v>19</v>
      </c>
      <c r="G123" s="104" t="s">
        <v>96</v>
      </c>
      <c r="H123" s="104" t="s">
        <v>19</v>
      </c>
      <c r="I123" s="104" t="s">
        <v>19</v>
      </c>
      <c r="J123" s="122" t="s">
        <v>99</v>
      </c>
      <c r="K123" s="116" t="s">
        <v>21</v>
      </c>
      <c r="L123" s="126" t="s">
        <v>19</v>
      </c>
      <c r="M123" s="64">
        <v>0</v>
      </c>
      <c r="N123" s="104">
        <f t="shared" si="12"/>
        <v>0</v>
      </c>
      <c r="O123" s="132">
        <f t="shared" si="13"/>
        <v>0</v>
      </c>
      <c r="P123" s="63" t="s">
        <v>23</v>
      </c>
      <c r="Q123" s="66"/>
      <c r="R123" s="62"/>
      <c r="S123" s="62" t="s">
        <v>19</v>
      </c>
      <c r="T123" s="62"/>
    </row>
    <row r="124" spans="1:20" ht="90" customHeight="1">
      <c r="A124" s="104">
        <v>805</v>
      </c>
      <c r="B124" s="104" t="str">
        <f t="shared" ref="B124:B142" si="14">IF(OR(D124="VIETNAM",D124="THAILANDIA (EX SIAM)",D124="TAIWAN",D124="SRI LANKA",D124="SINGAPORE",D124="REPUBBLICA DELL'INDIA",D124="NEPAL",D124="MYANMAR (EX BIRMANIA)",D124="MAURITIUS",D124="MALESIA",D124="MALDIVE",D124="LAOS",D124="INDONESIA",D124="FILIPPINE",D124="CAMBOGIA",D124="NORVEGIA",D124="COREA DEL SUD",D124="CINA",D124="BRASILE",D124="AUSTRALIA",D124="QATAR",D124="EMIRATI ARABI UNITI",),"SI","NO")</f>
        <v>NO</v>
      </c>
      <c r="C124" s="104" t="str">
        <f t="shared" ref="C124:C142" si="15">IF(OR(D124="VIETNAM",D124="THAILANDIA (EX SIAM)",D124="TAIWAN",D124="SRI LANKA",D124="SINGAPORE",D124="REPUBBLICA DELL'INDIA",D124="NEPAL",D124="MYANMAR (EX BIRMANIA)",D124="MAURITIUS",D124="MALESIA",D124="MALDIVE",D124="LAOS",D124="INDONESIA",D124="FILIPPINE",D124="CAMBOGIA"),"Area Sud Est Asiatico e Arcipelaghi Oceano indiano","")</f>
        <v/>
      </c>
      <c r="D124" s="63" t="s">
        <v>18</v>
      </c>
      <c r="E124" s="221" t="s">
        <v>19</v>
      </c>
      <c r="F124" s="221" t="s">
        <v>19</v>
      </c>
      <c r="G124" s="104" t="s">
        <v>96</v>
      </c>
      <c r="H124" s="104" t="s">
        <v>19</v>
      </c>
      <c r="I124" s="104" t="s">
        <v>19</v>
      </c>
      <c r="J124" s="122" t="s">
        <v>99</v>
      </c>
      <c r="K124" s="116" t="s">
        <v>21</v>
      </c>
      <c r="L124" s="126" t="s">
        <v>19</v>
      </c>
      <c r="M124" s="64">
        <v>0</v>
      </c>
      <c r="N124" s="104">
        <f t="shared" ref="N124:N142" si="16">IF(M124=0,0,1)</f>
        <v>0</v>
      </c>
      <c r="O124" s="132">
        <f t="shared" ref="O124:O142" si="17">IF(M124="SELEZIONARE COSTO UNITARIO",0,M124*N124)</f>
        <v>0</v>
      </c>
      <c r="P124" s="63" t="s">
        <v>23</v>
      </c>
      <c r="Q124" s="66"/>
      <c r="R124" s="62"/>
      <c r="S124" s="62" t="s">
        <v>19</v>
      </c>
      <c r="T124" s="62"/>
    </row>
    <row r="125" spans="1:20" ht="90" customHeight="1">
      <c r="A125" s="104">
        <v>806</v>
      </c>
      <c r="B125" s="104" t="str">
        <f t="shared" si="14"/>
        <v>NO</v>
      </c>
      <c r="C125" s="104" t="str">
        <f t="shared" si="15"/>
        <v/>
      </c>
      <c r="D125" s="63" t="s">
        <v>18</v>
      </c>
      <c r="E125" s="221" t="s">
        <v>19</v>
      </c>
      <c r="F125" s="221" t="s">
        <v>19</v>
      </c>
      <c r="G125" s="104" t="s">
        <v>96</v>
      </c>
      <c r="H125" s="104" t="s">
        <v>19</v>
      </c>
      <c r="I125" s="104" t="s">
        <v>19</v>
      </c>
      <c r="J125" s="122" t="s">
        <v>99</v>
      </c>
      <c r="K125" s="116" t="s">
        <v>21</v>
      </c>
      <c r="L125" s="126" t="s">
        <v>19</v>
      </c>
      <c r="M125" s="64">
        <v>0</v>
      </c>
      <c r="N125" s="104">
        <f t="shared" si="16"/>
        <v>0</v>
      </c>
      <c r="O125" s="132">
        <f t="shared" si="17"/>
        <v>0</v>
      </c>
      <c r="P125" s="63" t="s">
        <v>23</v>
      </c>
      <c r="Q125" s="66"/>
      <c r="R125" s="62"/>
      <c r="S125" s="62" t="s">
        <v>19</v>
      </c>
      <c r="T125" s="62"/>
    </row>
    <row r="126" spans="1:20" ht="90" customHeight="1">
      <c r="A126" s="104">
        <v>807</v>
      </c>
      <c r="B126" s="104" t="str">
        <f t="shared" si="14"/>
        <v>NO</v>
      </c>
      <c r="C126" s="104" t="str">
        <f t="shared" si="15"/>
        <v/>
      </c>
      <c r="D126" s="63" t="s">
        <v>18</v>
      </c>
      <c r="E126" s="221" t="s">
        <v>19</v>
      </c>
      <c r="F126" s="221" t="s">
        <v>19</v>
      </c>
      <c r="G126" s="104" t="s">
        <v>96</v>
      </c>
      <c r="H126" s="104" t="s">
        <v>19</v>
      </c>
      <c r="I126" s="104" t="s">
        <v>19</v>
      </c>
      <c r="J126" s="122" t="s">
        <v>99</v>
      </c>
      <c r="K126" s="116" t="s">
        <v>21</v>
      </c>
      <c r="L126" s="126" t="s">
        <v>19</v>
      </c>
      <c r="M126" s="64">
        <v>0</v>
      </c>
      <c r="N126" s="104">
        <f t="shared" si="16"/>
        <v>0</v>
      </c>
      <c r="O126" s="132">
        <f t="shared" si="17"/>
        <v>0</v>
      </c>
      <c r="P126" s="63" t="s">
        <v>23</v>
      </c>
      <c r="Q126" s="66"/>
      <c r="R126" s="62"/>
      <c r="S126" s="62" t="s">
        <v>19</v>
      </c>
      <c r="T126" s="62"/>
    </row>
    <row r="127" spans="1:20" ht="90" customHeight="1">
      <c r="A127" s="104">
        <v>808</v>
      </c>
      <c r="B127" s="104" t="str">
        <f t="shared" si="14"/>
        <v>NO</v>
      </c>
      <c r="C127" s="104" t="str">
        <f t="shared" si="15"/>
        <v/>
      </c>
      <c r="D127" s="63" t="s">
        <v>18</v>
      </c>
      <c r="E127" s="221" t="s">
        <v>19</v>
      </c>
      <c r="F127" s="221" t="s">
        <v>19</v>
      </c>
      <c r="G127" s="104" t="s">
        <v>96</v>
      </c>
      <c r="H127" s="104" t="s">
        <v>19</v>
      </c>
      <c r="I127" s="104" t="s">
        <v>19</v>
      </c>
      <c r="J127" s="122" t="s">
        <v>99</v>
      </c>
      <c r="K127" s="116" t="s">
        <v>21</v>
      </c>
      <c r="L127" s="126" t="s">
        <v>19</v>
      </c>
      <c r="M127" s="64">
        <v>0</v>
      </c>
      <c r="N127" s="104">
        <f t="shared" si="16"/>
        <v>0</v>
      </c>
      <c r="O127" s="132">
        <f t="shared" si="17"/>
        <v>0</v>
      </c>
      <c r="P127" s="63" t="s">
        <v>23</v>
      </c>
      <c r="Q127" s="66"/>
      <c r="R127" s="62"/>
      <c r="S127" s="62" t="s">
        <v>19</v>
      </c>
      <c r="T127" s="62"/>
    </row>
    <row r="128" spans="1:20" ht="90" customHeight="1">
      <c r="A128" s="104">
        <v>809</v>
      </c>
      <c r="B128" s="104" t="str">
        <f t="shared" si="14"/>
        <v>NO</v>
      </c>
      <c r="C128" s="104" t="str">
        <f t="shared" si="15"/>
        <v/>
      </c>
      <c r="D128" s="63" t="s">
        <v>18</v>
      </c>
      <c r="E128" s="221" t="s">
        <v>19</v>
      </c>
      <c r="F128" s="221" t="s">
        <v>19</v>
      </c>
      <c r="G128" s="104" t="s">
        <v>96</v>
      </c>
      <c r="H128" s="104" t="s">
        <v>19</v>
      </c>
      <c r="I128" s="104" t="s">
        <v>19</v>
      </c>
      <c r="J128" s="122" t="s">
        <v>99</v>
      </c>
      <c r="K128" s="116" t="s">
        <v>21</v>
      </c>
      <c r="L128" s="126" t="s">
        <v>19</v>
      </c>
      <c r="M128" s="64">
        <v>0</v>
      </c>
      <c r="N128" s="104">
        <f t="shared" si="16"/>
        <v>0</v>
      </c>
      <c r="O128" s="132">
        <f t="shared" si="17"/>
        <v>0</v>
      </c>
      <c r="P128" s="63" t="s">
        <v>23</v>
      </c>
      <c r="Q128" s="66"/>
      <c r="R128" s="62"/>
      <c r="S128" s="62" t="s">
        <v>19</v>
      </c>
      <c r="T128" s="62"/>
    </row>
    <row r="129" spans="1:20" ht="90" customHeight="1">
      <c r="A129" s="104">
        <v>810</v>
      </c>
      <c r="B129" s="104" t="str">
        <f t="shared" si="14"/>
        <v>NO</v>
      </c>
      <c r="C129" s="104" t="str">
        <f t="shared" si="15"/>
        <v/>
      </c>
      <c r="D129" s="63" t="s">
        <v>18</v>
      </c>
      <c r="E129" s="221" t="s">
        <v>19</v>
      </c>
      <c r="F129" s="221" t="s">
        <v>19</v>
      </c>
      <c r="G129" s="104" t="s">
        <v>96</v>
      </c>
      <c r="H129" s="104" t="s">
        <v>19</v>
      </c>
      <c r="I129" s="104" t="s">
        <v>19</v>
      </c>
      <c r="J129" s="122" t="s">
        <v>99</v>
      </c>
      <c r="K129" s="116" t="s">
        <v>21</v>
      </c>
      <c r="L129" s="126" t="s">
        <v>19</v>
      </c>
      <c r="M129" s="64">
        <v>0</v>
      </c>
      <c r="N129" s="104">
        <f t="shared" si="16"/>
        <v>0</v>
      </c>
      <c r="O129" s="132">
        <f t="shared" si="17"/>
        <v>0</v>
      </c>
      <c r="P129" s="63" t="s">
        <v>23</v>
      </c>
      <c r="Q129" s="66"/>
      <c r="R129" s="62"/>
      <c r="S129" s="62" t="s">
        <v>19</v>
      </c>
      <c r="T129" s="62"/>
    </row>
    <row r="130" spans="1:20" ht="90" customHeight="1">
      <c r="A130" s="104">
        <v>811</v>
      </c>
      <c r="B130" s="104" t="str">
        <f t="shared" si="14"/>
        <v>NO</v>
      </c>
      <c r="C130" s="104" t="str">
        <f t="shared" si="15"/>
        <v/>
      </c>
      <c r="D130" s="63" t="s">
        <v>18</v>
      </c>
      <c r="E130" s="221" t="s">
        <v>19</v>
      </c>
      <c r="F130" s="221" t="s">
        <v>19</v>
      </c>
      <c r="G130" s="104" t="s">
        <v>96</v>
      </c>
      <c r="H130" s="104" t="s">
        <v>19</v>
      </c>
      <c r="I130" s="104" t="s">
        <v>19</v>
      </c>
      <c r="J130" s="122" t="s">
        <v>99</v>
      </c>
      <c r="K130" s="116" t="s">
        <v>21</v>
      </c>
      <c r="L130" s="126" t="s">
        <v>19</v>
      </c>
      <c r="M130" s="64">
        <v>0</v>
      </c>
      <c r="N130" s="104">
        <f t="shared" si="16"/>
        <v>0</v>
      </c>
      <c r="O130" s="132">
        <f t="shared" si="17"/>
        <v>0</v>
      </c>
      <c r="P130" s="63" t="s">
        <v>23</v>
      </c>
      <c r="Q130" s="66"/>
      <c r="R130" s="62"/>
      <c r="S130" s="62" t="s">
        <v>19</v>
      </c>
      <c r="T130" s="62"/>
    </row>
    <row r="131" spans="1:20" ht="90" customHeight="1">
      <c r="A131" s="104">
        <v>812</v>
      </c>
      <c r="B131" s="104" t="str">
        <f t="shared" si="14"/>
        <v>NO</v>
      </c>
      <c r="C131" s="104" t="str">
        <f t="shared" si="15"/>
        <v/>
      </c>
      <c r="D131" s="63" t="s">
        <v>18</v>
      </c>
      <c r="E131" s="221" t="s">
        <v>19</v>
      </c>
      <c r="F131" s="221" t="s">
        <v>19</v>
      </c>
      <c r="G131" s="104" t="s">
        <v>96</v>
      </c>
      <c r="H131" s="104" t="s">
        <v>19</v>
      </c>
      <c r="I131" s="104" t="s">
        <v>19</v>
      </c>
      <c r="J131" s="122" t="s">
        <v>99</v>
      </c>
      <c r="K131" s="116" t="s">
        <v>21</v>
      </c>
      <c r="L131" s="126" t="s">
        <v>19</v>
      </c>
      <c r="M131" s="64">
        <v>0</v>
      </c>
      <c r="N131" s="104">
        <f t="shared" si="16"/>
        <v>0</v>
      </c>
      <c r="O131" s="132">
        <f t="shared" si="17"/>
        <v>0</v>
      </c>
      <c r="P131" s="63" t="s">
        <v>23</v>
      </c>
      <c r="Q131" s="66"/>
      <c r="R131" s="62"/>
      <c r="S131" s="62" t="s">
        <v>19</v>
      </c>
      <c r="T131" s="62"/>
    </row>
    <row r="132" spans="1:20" ht="90" customHeight="1">
      <c r="A132" s="104">
        <v>813</v>
      </c>
      <c r="B132" s="104" t="str">
        <f t="shared" si="14"/>
        <v>NO</v>
      </c>
      <c r="C132" s="104" t="str">
        <f t="shared" si="15"/>
        <v/>
      </c>
      <c r="D132" s="63" t="s">
        <v>18</v>
      </c>
      <c r="E132" s="221" t="s">
        <v>19</v>
      </c>
      <c r="F132" s="221" t="s">
        <v>19</v>
      </c>
      <c r="G132" s="104" t="s">
        <v>96</v>
      </c>
      <c r="H132" s="104" t="s">
        <v>19</v>
      </c>
      <c r="I132" s="104" t="s">
        <v>19</v>
      </c>
      <c r="J132" s="122" t="s">
        <v>99</v>
      </c>
      <c r="K132" s="116" t="s">
        <v>21</v>
      </c>
      <c r="L132" s="126" t="s">
        <v>19</v>
      </c>
      <c r="M132" s="64">
        <v>0</v>
      </c>
      <c r="N132" s="104">
        <f t="shared" si="16"/>
        <v>0</v>
      </c>
      <c r="O132" s="132">
        <f t="shared" si="17"/>
        <v>0</v>
      </c>
      <c r="P132" s="63" t="s">
        <v>23</v>
      </c>
      <c r="Q132" s="66"/>
      <c r="R132" s="62"/>
      <c r="S132" s="62" t="s">
        <v>19</v>
      </c>
      <c r="T132" s="62"/>
    </row>
    <row r="133" spans="1:20" ht="90" customHeight="1">
      <c r="A133" s="104">
        <v>814</v>
      </c>
      <c r="B133" s="104" t="str">
        <f t="shared" si="14"/>
        <v>NO</v>
      </c>
      <c r="C133" s="104" t="str">
        <f t="shared" si="15"/>
        <v/>
      </c>
      <c r="D133" s="63" t="s">
        <v>18</v>
      </c>
      <c r="E133" s="221" t="s">
        <v>19</v>
      </c>
      <c r="F133" s="221" t="s">
        <v>19</v>
      </c>
      <c r="G133" s="104" t="s">
        <v>96</v>
      </c>
      <c r="H133" s="104" t="s">
        <v>19</v>
      </c>
      <c r="I133" s="104" t="s">
        <v>19</v>
      </c>
      <c r="J133" s="122" t="s">
        <v>99</v>
      </c>
      <c r="K133" s="116" t="s">
        <v>21</v>
      </c>
      <c r="L133" s="126" t="s">
        <v>19</v>
      </c>
      <c r="M133" s="64">
        <v>0</v>
      </c>
      <c r="N133" s="104">
        <f t="shared" si="16"/>
        <v>0</v>
      </c>
      <c r="O133" s="132">
        <f t="shared" si="17"/>
        <v>0</v>
      </c>
      <c r="P133" s="63" t="s">
        <v>23</v>
      </c>
      <c r="Q133" s="66"/>
      <c r="R133" s="62"/>
      <c r="S133" s="62" t="s">
        <v>19</v>
      </c>
      <c r="T133" s="62"/>
    </row>
    <row r="134" spans="1:20" ht="90" customHeight="1">
      <c r="A134" s="104">
        <v>815</v>
      </c>
      <c r="B134" s="104" t="str">
        <f t="shared" si="14"/>
        <v>NO</v>
      </c>
      <c r="C134" s="104" t="str">
        <f t="shared" si="15"/>
        <v/>
      </c>
      <c r="D134" s="63" t="s">
        <v>18</v>
      </c>
      <c r="E134" s="221" t="s">
        <v>19</v>
      </c>
      <c r="F134" s="221" t="s">
        <v>19</v>
      </c>
      <c r="G134" s="104" t="s">
        <v>96</v>
      </c>
      <c r="H134" s="104" t="s">
        <v>19</v>
      </c>
      <c r="I134" s="104" t="s">
        <v>19</v>
      </c>
      <c r="J134" s="122" t="s">
        <v>99</v>
      </c>
      <c r="K134" s="116" t="s">
        <v>21</v>
      </c>
      <c r="L134" s="126" t="s">
        <v>19</v>
      </c>
      <c r="M134" s="64">
        <v>0</v>
      </c>
      <c r="N134" s="104">
        <f t="shared" si="16"/>
        <v>0</v>
      </c>
      <c r="O134" s="132">
        <f t="shared" si="17"/>
        <v>0</v>
      </c>
      <c r="P134" s="63" t="s">
        <v>23</v>
      </c>
      <c r="Q134" s="66"/>
      <c r="R134" s="62"/>
      <c r="S134" s="62" t="s">
        <v>19</v>
      </c>
      <c r="T134" s="62"/>
    </row>
    <row r="135" spans="1:20" ht="90" customHeight="1">
      <c r="A135" s="104">
        <v>816</v>
      </c>
      <c r="B135" s="104" t="str">
        <f t="shared" si="14"/>
        <v>NO</v>
      </c>
      <c r="C135" s="104" t="str">
        <f t="shared" si="15"/>
        <v/>
      </c>
      <c r="D135" s="63" t="s">
        <v>18</v>
      </c>
      <c r="E135" s="221" t="s">
        <v>19</v>
      </c>
      <c r="F135" s="221" t="s">
        <v>19</v>
      </c>
      <c r="G135" s="104" t="s">
        <v>96</v>
      </c>
      <c r="H135" s="104" t="s">
        <v>19</v>
      </c>
      <c r="I135" s="104" t="s">
        <v>19</v>
      </c>
      <c r="J135" s="122" t="s">
        <v>99</v>
      </c>
      <c r="K135" s="116" t="s">
        <v>21</v>
      </c>
      <c r="L135" s="126" t="s">
        <v>19</v>
      </c>
      <c r="M135" s="64">
        <v>0</v>
      </c>
      <c r="N135" s="104">
        <f t="shared" si="16"/>
        <v>0</v>
      </c>
      <c r="O135" s="132">
        <f t="shared" si="17"/>
        <v>0</v>
      </c>
      <c r="P135" s="63" t="s">
        <v>23</v>
      </c>
      <c r="Q135" s="66"/>
      <c r="R135" s="62"/>
      <c r="S135" s="62" t="s">
        <v>19</v>
      </c>
      <c r="T135" s="62"/>
    </row>
    <row r="136" spans="1:20" ht="90" customHeight="1">
      <c r="A136" s="104">
        <v>817</v>
      </c>
      <c r="B136" s="104" t="str">
        <f t="shared" si="14"/>
        <v>NO</v>
      </c>
      <c r="C136" s="104" t="str">
        <f t="shared" si="15"/>
        <v/>
      </c>
      <c r="D136" s="63" t="s">
        <v>18</v>
      </c>
      <c r="E136" s="221" t="s">
        <v>19</v>
      </c>
      <c r="F136" s="221" t="s">
        <v>19</v>
      </c>
      <c r="G136" s="104" t="s">
        <v>96</v>
      </c>
      <c r="H136" s="104" t="s">
        <v>19</v>
      </c>
      <c r="I136" s="104" t="s">
        <v>19</v>
      </c>
      <c r="J136" s="122" t="s">
        <v>99</v>
      </c>
      <c r="K136" s="116" t="s">
        <v>21</v>
      </c>
      <c r="L136" s="126" t="s">
        <v>19</v>
      </c>
      <c r="M136" s="64">
        <v>0</v>
      </c>
      <c r="N136" s="104">
        <f t="shared" si="16"/>
        <v>0</v>
      </c>
      <c r="O136" s="132">
        <f t="shared" si="17"/>
        <v>0</v>
      </c>
      <c r="P136" s="63" t="s">
        <v>23</v>
      </c>
      <c r="Q136" s="66"/>
      <c r="R136" s="62"/>
      <c r="S136" s="62" t="s">
        <v>19</v>
      </c>
      <c r="T136" s="62"/>
    </row>
    <row r="137" spans="1:20" ht="90" customHeight="1">
      <c r="A137" s="104">
        <v>818</v>
      </c>
      <c r="B137" s="104" t="str">
        <f t="shared" si="14"/>
        <v>NO</v>
      </c>
      <c r="C137" s="104" t="str">
        <f t="shared" si="15"/>
        <v/>
      </c>
      <c r="D137" s="63" t="s">
        <v>18</v>
      </c>
      <c r="E137" s="221" t="s">
        <v>19</v>
      </c>
      <c r="F137" s="221" t="s">
        <v>19</v>
      </c>
      <c r="G137" s="104" t="s">
        <v>96</v>
      </c>
      <c r="H137" s="104" t="s">
        <v>19</v>
      </c>
      <c r="I137" s="104" t="s">
        <v>19</v>
      </c>
      <c r="J137" s="122" t="s">
        <v>99</v>
      </c>
      <c r="K137" s="116" t="s">
        <v>21</v>
      </c>
      <c r="L137" s="126" t="s">
        <v>19</v>
      </c>
      <c r="M137" s="64">
        <v>0</v>
      </c>
      <c r="N137" s="104">
        <f t="shared" si="16"/>
        <v>0</v>
      </c>
      <c r="O137" s="132">
        <f t="shared" si="17"/>
        <v>0</v>
      </c>
      <c r="P137" s="63" t="s">
        <v>23</v>
      </c>
      <c r="Q137" s="66"/>
      <c r="R137" s="62"/>
      <c r="S137" s="62" t="s">
        <v>19</v>
      </c>
      <c r="T137" s="62"/>
    </row>
    <row r="138" spans="1:20" ht="90" customHeight="1">
      <c r="A138" s="104">
        <v>819</v>
      </c>
      <c r="B138" s="104" t="str">
        <f t="shared" si="14"/>
        <v>NO</v>
      </c>
      <c r="C138" s="104" t="str">
        <f t="shared" si="15"/>
        <v/>
      </c>
      <c r="D138" s="63" t="s">
        <v>18</v>
      </c>
      <c r="E138" s="221" t="s">
        <v>19</v>
      </c>
      <c r="F138" s="221" t="s">
        <v>19</v>
      </c>
      <c r="G138" s="104" t="s">
        <v>96</v>
      </c>
      <c r="H138" s="104" t="s">
        <v>19</v>
      </c>
      <c r="I138" s="104" t="s">
        <v>19</v>
      </c>
      <c r="J138" s="122" t="s">
        <v>99</v>
      </c>
      <c r="K138" s="116" t="s">
        <v>21</v>
      </c>
      <c r="L138" s="126" t="s">
        <v>19</v>
      </c>
      <c r="M138" s="64">
        <v>0</v>
      </c>
      <c r="N138" s="104">
        <f t="shared" si="16"/>
        <v>0</v>
      </c>
      <c r="O138" s="132">
        <f t="shared" si="17"/>
        <v>0</v>
      </c>
      <c r="P138" s="63" t="s">
        <v>23</v>
      </c>
      <c r="Q138" s="66"/>
      <c r="R138" s="62"/>
      <c r="S138" s="62" t="s">
        <v>19</v>
      </c>
      <c r="T138" s="62"/>
    </row>
    <row r="139" spans="1:20" ht="90" customHeight="1">
      <c r="A139" s="104">
        <v>820</v>
      </c>
      <c r="B139" s="104" t="str">
        <f t="shared" si="14"/>
        <v>NO</v>
      </c>
      <c r="C139" s="104" t="str">
        <f t="shared" si="15"/>
        <v/>
      </c>
      <c r="D139" s="63" t="s">
        <v>18</v>
      </c>
      <c r="E139" s="221" t="s">
        <v>19</v>
      </c>
      <c r="F139" s="221" t="s">
        <v>19</v>
      </c>
      <c r="G139" s="104" t="s">
        <v>96</v>
      </c>
      <c r="H139" s="104" t="s">
        <v>19</v>
      </c>
      <c r="I139" s="104" t="s">
        <v>19</v>
      </c>
      <c r="J139" s="122" t="s">
        <v>99</v>
      </c>
      <c r="K139" s="116" t="s">
        <v>21</v>
      </c>
      <c r="L139" s="126" t="s">
        <v>19</v>
      </c>
      <c r="M139" s="64">
        <v>0</v>
      </c>
      <c r="N139" s="104">
        <f t="shared" si="16"/>
        <v>0</v>
      </c>
      <c r="O139" s="132">
        <f t="shared" si="17"/>
        <v>0</v>
      </c>
      <c r="P139" s="63" t="s">
        <v>23</v>
      </c>
      <c r="Q139" s="66"/>
      <c r="R139" s="62"/>
      <c r="S139" s="62" t="s">
        <v>19</v>
      </c>
      <c r="T139" s="62"/>
    </row>
    <row r="140" spans="1:20" ht="90" customHeight="1">
      <c r="A140" s="104">
        <v>821</v>
      </c>
      <c r="B140" s="104" t="str">
        <f t="shared" si="14"/>
        <v>NO</v>
      </c>
      <c r="C140" s="104" t="str">
        <f t="shared" si="15"/>
        <v/>
      </c>
      <c r="D140" s="63" t="s">
        <v>18</v>
      </c>
      <c r="E140" s="221" t="s">
        <v>19</v>
      </c>
      <c r="F140" s="221" t="s">
        <v>19</v>
      </c>
      <c r="G140" s="104" t="s">
        <v>96</v>
      </c>
      <c r="H140" s="104" t="s">
        <v>19</v>
      </c>
      <c r="I140" s="104" t="s">
        <v>19</v>
      </c>
      <c r="J140" s="122" t="s">
        <v>99</v>
      </c>
      <c r="K140" s="116" t="s">
        <v>21</v>
      </c>
      <c r="L140" s="126" t="s">
        <v>19</v>
      </c>
      <c r="M140" s="64">
        <v>0</v>
      </c>
      <c r="N140" s="104">
        <f t="shared" si="16"/>
        <v>0</v>
      </c>
      <c r="O140" s="132">
        <f t="shared" si="17"/>
        <v>0</v>
      </c>
      <c r="P140" s="63" t="s">
        <v>23</v>
      </c>
      <c r="Q140" s="66"/>
      <c r="R140" s="62"/>
      <c r="S140" s="62" t="s">
        <v>19</v>
      </c>
      <c r="T140" s="62"/>
    </row>
    <row r="141" spans="1:20" ht="90" customHeight="1">
      <c r="A141" s="104">
        <v>822</v>
      </c>
      <c r="B141" s="104" t="str">
        <f t="shared" si="14"/>
        <v>NO</v>
      </c>
      <c r="C141" s="104" t="str">
        <f t="shared" si="15"/>
        <v/>
      </c>
      <c r="D141" s="63" t="s">
        <v>18</v>
      </c>
      <c r="E141" s="221" t="s">
        <v>19</v>
      </c>
      <c r="F141" s="221" t="s">
        <v>19</v>
      </c>
      <c r="G141" s="104" t="s">
        <v>96</v>
      </c>
      <c r="H141" s="104" t="s">
        <v>19</v>
      </c>
      <c r="I141" s="104" t="s">
        <v>19</v>
      </c>
      <c r="J141" s="122" t="s">
        <v>99</v>
      </c>
      <c r="K141" s="116" t="s">
        <v>21</v>
      </c>
      <c r="L141" s="126" t="s">
        <v>19</v>
      </c>
      <c r="M141" s="64">
        <v>0</v>
      </c>
      <c r="N141" s="104">
        <f t="shared" si="16"/>
        <v>0</v>
      </c>
      <c r="O141" s="132">
        <f t="shared" si="17"/>
        <v>0</v>
      </c>
      <c r="P141" s="63" t="s">
        <v>23</v>
      </c>
      <c r="Q141" s="66"/>
      <c r="R141" s="62"/>
      <c r="S141" s="62" t="s">
        <v>19</v>
      </c>
      <c r="T141" s="62"/>
    </row>
    <row r="142" spans="1:20" ht="90" customHeight="1">
      <c r="A142" s="104">
        <v>823</v>
      </c>
      <c r="B142" s="104" t="str">
        <f t="shared" si="14"/>
        <v>NO</v>
      </c>
      <c r="C142" s="104" t="str">
        <f t="shared" si="15"/>
        <v/>
      </c>
      <c r="D142" s="63" t="s">
        <v>18</v>
      </c>
      <c r="E142" s="221" t="s">
        <v>19</v>
      </c>
      <c r="F142" s="221" t="s">
        <v>19</v>
      </c>
      <c r="G142" s="104" t="s">
        <v>96</v>
      </c>
      <c r="H142" s="104" t="s">
        <v>19</v>
      </c>
      <c r="I142" s="104" t="s">
        <v>19</v>
      </c>
      <c r="J142" s="122" t="s">
        <v>99</v>
      </c>
      <c r="K142" s="116" t="s">
        <v>21</v>
      </c>
      <c r="L142" s="126" t="s">
        <v>19</v>
      </c>
      <c r="M142" s="64">
        <v>0</v>
      </c>
      <c r="N142" s="104">
        <f t="shared" si="16"/>
        <v>0</v>
      </c>
      <c r="O142" s="132">
        <f t="shared" si="17"/>
        <v>0</v>
      </c>
      <c r="P142" s="63" t="s">
        <v>23</v>
      </c>
      <c r="Q142" s="66"/>
      <c r="R142" s="62"/>
      <c r="S142" s="62" t="s">
        <v>19</v>
      </c>
      <c r="T142" s="62"/>
    </row>
  </sheetData>
  <sheetProtection algorithmName="SHA-512" hashValue="xP4FY20EjyrOvpAU0GUYtNYQaHS+qymQUFYVYcVk1avIwWy34WnzNnViVF94t4dq2EOK4EV6SsPJOBUeVUlBZQ==" saltValue="vtz8034XQz6fu2ZyVe6sAQ==" spinCount="100000" sheet="1" objects="1" scenarios="1"/>
  <conditionalFormatting sqref="D2:D142">
    <cfRule type="containsText" dxfId="11" priority="9" operator="containsText" text="SELEZIONARE">
      <formula>NOT(ISERROR(SEARCH("SELEZIONARE",D2)))</formula>
    </cfRule>
  </conditionalFormatting>
  <conditionalFormatting sqref="H2:H22">
    <cfRule type="containsText" dxfId="10" priority="1" operator="containsText" text="ALTRO">
      <formula>NOT(ISERROR(SEARCH("ALTRO",H2)))</formula>
    </cfRule>
    <cfRule type="containsText" dxfId="9" priority="2" operator="containsText" text="QUOTA">
      <formula>NOT(ISERROR(SEARCH("QUOTA",H2)))</formula>
    </cfRule>
  </conditionalFormatting>
  <conditionalFormatting sqref="J2:J22">
    <cfRule type="containsText" dxfId="8" priority="8" operator="containsText" text="SELEZIONARE">
      <formula>NOT(ISERROR(SEARCH("SELEZIONARE",J2)))</formula>
    </cfRule>
  </conditionalFormatting>
  <conditionalFormatting sqref="N2:O142">
    <cfRule type="cellIs" dxfId="7" priority="6" operator="greaterThan">
      <formula>0</formula>
    </cfRule>
  </conditionalFormatting>
  <conditionalFormatting sqref="P2:P142">
    <cfRule type="containsText" dxfId="6" priority="7" operator="containsText" text="SELEZIONE">
      <formula>NOT(ISERROR(SEARCH("SELEZIONE",P2)))</formula>
    </cfRule>
  </conditionalFormatting>
  <conditionalFormatting sqref="Q2:T22 Q23:R142 T23:T142">
    <cfRule type="cellIs" dxfId="5" priority="10" operator="greaterThan">
      <formula>0</formula>
    </cfRule>
  </conditionalFormatting>
  <dataValidations count="4">
    <dataValidation type="list" allowBlank="1" showInputMessage="1" showErrorMessage="1" sqref="G2:G22" xr:uid="{00000000-0002-0000-0200-000000000000}">
      <formula1>$BE$2:$BE$4</formula1>
    </dataValidation>
    <dataValidation type="list" allowBlank="1" showInputMessage="1" showErrorMessage="1" sqref="J2:J22" xr:uid="{00000000-0002-0000-0200-000001000000}">
      <formula1>$BF$2:$BF$17</formula1>
    </dataValidation>
    <dataValidation type="list" allowBlank="1" showInputMessage="1" showErrorMessage="1" sqref="M43:M142" xr:uid="{D770E9EA-E2B9-4751-8A17-DB71DA8D0A83}">
      <formula1>$BG$2:$BG$4</formula1>
    </dataValidation>
    <dataValidation type="list" allowBlank="1" showInputMessage="1" showErrorMessage="1" sqref="H2:H22" xr:uid="{81203DF5-7964-4540-A86F-98D90FB788E4}">
      <formula1>$BH$2:$BH$27</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2000000}">
          <x14:formula1>
            <xm:f>'TENDINE UGUALI A TUTTI I PAESI'!$C$1:$C$14</xm:f>
          </x14:formula1>
          <xm:sqref>P2:P142</xm:sqref>
        </x14:dataValidation>
        <x14:dataValidation type="list" allowBlank="1" showInputMessage="1" showErrorMessage="1" xr:uid="{00000000-0002-0000-0200-000003000000}">
          <x14:formula1>
            <xm:f>'TENDINE UGUALI A TUTTI I PAESI'!$A$1:$A$29</xm:f>
          </x14:formula1>
          <xm:sqref>D2:D142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BE53"/>
  <sheetViews>
    <sheetView zoomScale="70" zoomScaleNormal="70" workbookViewId="0">
      <pane ySplit="1" topLeftCell="A2" activePane="bottomLeft" state="frozen"/>
      <selection pane="bottomLeft" activeCell="P3" sqref="P3"/>
    </sheetView>
  </sheetViews>
  <sheetFormatPr defaultColWidth="22" defaultRowHeight="75.75" customHeight="1"/>
  <cols>
    <col min="1" max="3" width="22" style="102"/>
    <col min="4" max="4" width="22" style="56"/>
    <col min="5" max="6" width="0.140625" style="102" customWidth="1"/>
    <col min="7" max="7" width="22" style="102" customWidth="1"/>
    <col min="8" max="9" width="0.140625" style="56" customWidth="1"/>
    <col min="10" max="11" width="22" style="56"/>
    <col min="12" max="12" width="22" style="174"/>
    <col min="13" max="13" width="22" style="94"/>
    <col min="14" max="14" width="22" style="102"/>
    <col min="15" max="15" width="22" style="94"/>
    <col min="16" max="16" width="22" style="95"/>
    <col min="17" max="17" width="22" style="96"/>
    <col min="18" max="16384" width="22" style="56"/>
  </cols>
  <sheetData>
    <row r="1" spans="1:57" s="102" customFormat="1" ht="75.75" customHeight="1">
      <c r="A1" s="97" t="s">
        <v>0</v>
      </c>
      <c r="B1" s="97" t="s">
        <v>1</v>
      </c>
      <c r="C1" s="97" t="s">
        <v>2</v>
      </c>
      <c r="D1" s="97" t="s">
        <v>3</v>
      </c>
      <c r="E1" s="98" t="s">
        <v>4</v>
      </c>
      <c r="F1" s="98" t="s">
        <v>5</v>
      </c>
      <c r="G1" s="97" t="s">
        <v>100</v>
      </c>
      <c r="H1" s="97"/>
      <c r="I1" s="97"/>
      <c r="J1" s="97" t="s">
        <v>7</v>
      </c>
      <c r="K1" s="97" t="s">
        <v>8</v>
      </c>
      <c r="L1" s="99" t="s">
        <v>9</v>
      </c>
      <c r="M1" s="99" t="s">
        <v>10</v>
      </c>
      <c r="N1" s="97" t="s">
        <v>11</v>
      </c>
      <c r="O1" s="99" t="s">
        <v>12</v>
      </c>
      <c r="P1" s="100" t="s">
        <v>13</v>
      </c>
      <c r="Q1" s="101" t="s">
        <v>14</v>
      </c>
      <c r="R1" s="97" t="s">
        <v>15</v>
      </c>
      <c r="S1" s="97" t="s">
        <v>101</v>
      </c>
      <c r="T1" s="97" t="s">
        <v>17</v>
      </c>
    </row>
    <row r="2" spans="1:57" ht="75.75" customHeight="1">
      <c r="A2" s="104">
        <v>824</v>
      </c>
      <c r="B2" s="104" t="str">
        <f>IF(OR(D2="VIETNAM",D2="THAILANDIA (EX SIAM)",D2="TAIWAN",D2="SRI LANKA",D2="SINGAPORE",D2="REPUBBLICA DELL'INDIA",D2="NEPAL",D2="MYANMAR (EX BIRMANIA)",D2="MAURITIUS",D2="MALESIA",D2="MALDIVE",D2="LAOS",D2="INDONESIA",D2="FILIPPINE",D2="CAMBOGIA",D2="NORVEGIA",D2="COREA DEL SUD",D2="CINA",D2="BRASILE",D2="AUSTRALIA",D2="QATAR",D2="EMIRATI ARABI UNITI",),"SI","NO")</f>
        <v>NO</v>
      </c>
      <c r="C2" s="104" t="str">
        <f>IF(OR(D2="VIETNAM",D2="THAILANDIA (EX SIAM)",D2="TAIWAN",D2="SRI LANKA",D2="SINGAPORE",D2="REPUBBLICA DELL'INDIA",D2="NEPAL",D2="MYANMAR (EX BIRMANIA)",D2="MAURITIUS",D2="MALESIA",D2="MALDIVE",D2="LAOS",D2="INDONESIA",D2="FILIPPINE",D2="CAMBOGIA"),"Area Sud Est Asiatico e Arcipelaghi Oceano indiano","")</f>
        <v/>
      </c>
      <c r="D2" s="63" t="s">
        <v>18</v>
      </c>
      <c r="E2" s="106" t="s">
        <v>19</v>
      </c>
      <c r="F2" s="106" t="s">
        <v>19</v>
      </c>
      <c r="G2" s="104" t="s">
        <v>33</v>
      </c>
      <c r="H2" s="62"/>
      <c r="I2" s="62"/>
      <c r="J2" s="63" t="s">
        <v>20</v>
      </c>
      <c r="K2" s="104" t="s">
        <v>102</v>
      </c>
      <c r="L2" s="126">
        <f>IF(OR(D2="USA",D2="CANADA",D2="SVIZZERA",D2="CINA",D2="REGNO UNITO"),SUMIFS('MASSIMALI COMPLESSIVI'!C:C,'MASSIMALI COMPLESSIVI'!A:A,'4.MONOPOLIO-ESP. PREFERENZIALE'!J2,'MASSIMALI COMPLESSIVI'!B:B,'4.MONOPOLIO-ESP. PREFERENZIALE'!D2),0)</f>
        <v>0</v>
      </c>
      <c r="M2" s="64">
        <v>0</v>
      </c>
      <c r="N2" s="104">
        <f>IF(M2=0,0,1)</f>
        <v>0</v>
      </c>
      <c r="O2" s="132">
        <f>IF(M2="SELEZIONARE COSTO UNITARIO",0,M2*N2)</f>
        <v>0</v>
      </c>
      <c r="P2" s="65" t="s">
        <v>23</v>
      </c>
      <c r="Q2" s="66"/>
      <c r="R2" s="62"/>
      <c r="S2" s="62"/>
      <c r="T2" s="62"/>
      <c r="BA2" s="56" t="s">
        <v>20</v>
      </c>
      <c r="BB2" s="56" t="s">
        <v>22</v>
      </c>
      <c r="BC2" s="56">
        <v>0</v>
      </c>
      <c r="BE2" s="56" t="s">
        <v>20</v>
      </c>
    </row>
    <row r="3" spans="1:57" ht="75.75" customHeight="1">
      <c r="A3" s="104">
        <v>825</v>
      </c>
      <c r="B3" s="104" t="str">
        <f t="shared" ref="B3:B53" si="0">IF(OR(D3="VIETNAM",D3="THAILANDIA (EX SIAM)",D3="TAIWAN",D3="SRI LANKA",D3="SINGAPORE",D3="REPUBBLICA DELL'INDIA",D3="NEPAL",D3="MYANMAR (EX BIRMANIA)",D3="MAURITIUS",D3="MALESIA",D3="MALDIVE",D3="LAOS",D3="INDONESIA",D3="FILIPPINE",D3="CAMBOGIA",D3="NORVEGIA",D3="COREA DEL SUD",D3="CINA",D3="BRASILE",D3="AUSTRALIA",D3="QATAR",D3="EMIRATI ARABI UNITI",),"SI","NO")</f>
        <v>NO</v>
      </c>
      <c r="C3" s="104" t="str">
        <f t="shared" ref="C3:C53" si="1">IF(OR(D3="VIETNAM",D3="THAILANDIA (EX SIAM)",D3="TAIWAN",D3="SRI LANKA",D3="SINGAPORE",D3="REPUBBLICA DELL'INDIA",D3="NEPAL",D3="MYANMAR (EX BIRMANIA)",D3="MAURITIUS",D3="MALESIA",D3="MALDIVE",D3="LAOS",D3="INDONESIA",D3="FILIPPINE",D3="CAMBOGIA"),"Area Sud Est Asiatico e Arcipelaghi Oceano indiano","")</f>
        <v/>
      </c>
      <c r="D3" s="63" t="s">
        <v>18</v>
      </c>
      <c r="E3" s="106" t="s">
        <v>19</v>
      </c>
      <c r="F3" s="106" t="s">
        <v>19</v>
      </c>
      <c r="G3" s="104" t="s">
        <v>33</v>
      </c>
      <c r="H3" s="62"/>
      <c r="I3" s="62"/>
      <c r="J3" s="63" t="s">
        <v>20</v>
      </c>
      <c r="K3" s="104" t="s">
        <v>102</v>
      </c>
      <c r="L3" s="126">
        <f>IF(OR(D3="USA",D3="CANADA",D3="SVIZZERA",D3="CINA",D3="REGNO UNITO"),SUMIFS('MASSIMALI COMPLESSIVI'!C:C,'MASSIMALI COMPLESSIVI'!A:A,'4.MONOPOLIO-ESP. PREFERENZIALE'!J3,'MASSIMALI COMPLESSIVI'!B:B,'4.MONOPOLIO-ESP. PREFERENZIALE'!D3),0)</f>
        <v>0</v>
      </c>
      <c r="M3" s="64">
        <v>0</v>
      </c>
      <c r="N3" s="104">
        <f t="shared" ref="N3:N53" si="2">IF(M3=0,0,1)</f>
        <v>0</v>
      </c>
      <c r="O3" s="132">
        <f t="shared" ref="O3:O53" si="3">IF(M3="SELEZIONARE COSTO UNITARIO",0,M3*N3)</f>
        <v>0</v>
      </c>
      <c r="P3" s="65" t="s">
        <v>23</v>
      </c>
      <c r="Q3" s="66"/>
      <c r="R3" s="62"/>
      <c r="S3" s="62"/>
      <c r="T3" s="62"/>
      <c r="BA3" s="56" t="s">
        <v>47</v>
      </c>
      <c r="BB3" s="56">
        <v>1000</v>
      </c>
      <c r="BC3" s="56">
        <v>1</v>
      </c>
      <c r="BD3" s="56" t="s">
        <v>26</v>
      </c>
      <c r="BE3" s="56" t="s">
        <v>103</v>
      </c>
    </row>
    <row r="4" spans="1:57" ht="75.75" customHeight="1">
      <c r="A4" s="104">
        <v>826</v>
      </c>
      <c r="B4" s="104" t="str">
        <f t="shared" si="0"/>
        <v>NO</v>
      </c>
      <c r="C4" s="104" t="str">
        <f t="shared" si="1"/>
        <v/>
      </c>
      <c r="D4" s="63" t="s">
        <v>18</v>
      </c>
      <c r="E4" s="106" t="s">
        <v>19</v>
      </c>
      <c r="F4" s="106" t="s">
        <v>19</v>
      </c>
      <c r="G4" s="104" t="s">
        <v>33</v>
      </c>
      <c r="H4" s="62"/>
      <c r="I4" s="62"/>
      <c r="J4" s="63" t="s">
        <v>20</v>
      </c>
      <c r="K4" s="104" t="s">
        <v>102</v>
      </c>
      <c r="L4" s="126">
        <f>IF(OR(D4="USA",D4="CANADA",D4="SVIZZERA",D4="CINA",D4="REGNO UNITO"),SUMIFS('MASSIMALI COMPLESSIVI'!C:C,'MASSIMALI COMPLESSIVI'!A:A,'4.MONOPOLIO-ESP. PREFERENZIALE'!J4,'MASSIMALI COMPLESSIVI'!B:B,'4.MONOPOLIO-ESP. PREFERENZIALE'!D4),0)</f>
        <v>0</v>
      </c>
      <c r="M4" s="64">
        <v>0</v>
      </c>
      <c r="N4" s="104">
        <f t="shared" si="2"/>
        <v>0</v>
      </c>
      <c r="O4" s="132">
        <f t="shared" si="3"/>
        <v>0</v>
      </c>
      <c r="P4" s="65" t="s">
        <v>23</v>
      </c>
      <c r="Q4" s="66"/>
      <c r="R4" s="62"/>
      <c r="S4" s="62"/>
      <c r="T4" s="62"/>
      <c r="BB4" s="56">
        <v>5000</v>
      </c>
      <c r="BC4" s="56">
        <v>2</v>
      </c>
      <c r="BE4" s="56" t="s">
        <v>104</v>
      </c>
    </row>
    <row r="5" spans="1:57" ht="75.75" customHeight="1">
      <c r="A5" s="104">
        <v>827</v>
      </c>
      <c r="B5" s="104" t="str">
        <f t="shared" si="0"/>
        <v>NO</v>
      </c>
      <c r="C5" s="104" t="str">
        <f t="shared" si="1"/>
        <v/>
      </c>
      <c r="D5" s="63" t="s">
        <v>18</v>
      </c>
      <c r="E5" s="106" t="s">
        <v>19</v>
      </c>
      <c r="F5" s="106" t="s">
        <v>19</v>
      </c>
      <c r="G5" s="104" t="s">
        <v>33</v>
      </c>
      <c r="H5" s="62"/>
      <c r="I5" s="62"/>
      <c r="J5" s="63" t="s">
        <v>20</v>
      </c>
      <c r="K5" s="104" t="s">
        <v>102</v>
      </c>
      <c r="L5" s="126">
        <f>IF(OR(D5="USA",D5="CANADA",D5="SVIZZERA",D5="CINA",D5="REGNO UNITO"),SUMIFS('MASSIMALI COMPLESSIVI'!C:C,'MASSIMALI COMPLESSIVI'!A:A,'4.MONOPOLIO-ESP. PREFERENZIALE'!J5,'MASSIMALI COMPLESSIVI'!B:B,'4.MONOPOLIO-ESP. PREFERENZIALE'!D5),0)</f>
        <v>0</v>
      </c>
      <c r="M5" s="64">
        <v>0</v>
      </c>
      <c r="N5" s="104">
        <f t="shared" si="2"/>
        <v>0</v>
      </c>
      <c r="O5" s="132">
        <f t="shared" si="3"/>
        <v>0</v>
      </c>
      <c r="P5" s="65" t="s">
        <v>23</v>
      </c>
      <c r="Q5" s="66"/>
      <c r="R5" s="62"/>
      <c r="S5" s="62"/>
      <c r="T5" s="62"/>
    </row>
    <row r="6" spans="1:57" ht="75.75" customHeight="1">
      <c r="A6" s="104">
        <v>828</v>
      </c>
      <c r="B6" s="104" t="str">
        <f t="shared" si="0"/>
        <v>NO</v>
      </c>
      <c r="C6" s="104" t="str">
        <f t="shared" si="1"/>
        <v/>
      </c>
      <c r="D6" s="63" t="s">
        <v>18</v>
      </c>
      <c r="E6" s="106" t="s">
        <v>19</v>
      </c>
      <c r="F6" s="106" t="s">
        <v>19</v>
      </c>
      <c r="G6" s="104" t="s">
        <v>33</v>
      </c>
      <c r="H6" s="62"/>
      <c r="I6" s="62"/>
      <c r="J6" s="63" t="s">
        <v>20</v>
      </c>
      <c r="K6" s="104" t="s">
        <v>102</v>
      </c>
      <c r="L6" s="126">
        <f>IF(OR(D6="USA",D6="CANADA",D6="SVIZZERA",D6="CINA",D6="REGNO UNITO"),SUMIFS('MASSIMALI COMPLESSIVI'!C:C,'MASSIMALI COMPLESSIVI'!A:A,'4.MONOPOLIO-ESP. PREFERENZIALE'!J6,'MASSIMALI COMPLESSIVI'!B:B,'4.MONOPOLIO-ESP. PREFERENZIALE'!D6),0)</f>
        <v>0</v>
      </c>
      <c r="M6" s="64">
        <v>0</v>
      </c>
      <c r="N6" s="104">
        <f t="shared" si="2"/>
        <v>0</v>
      </c>
      <c r="O6" s="132">
        <f t="shared" si="3"/>
        <v>0</v>
      </c>
      <c r="P6" s="65" t="s">
        <v>23</v>
      </c>
      <c r="Q6" s="66"/>
      <c r="R6" s="62"/>
      <c r="S6" s="62"/>
      <c r="T6" s="62"/>
    </row>
    <row r="7" spans="1:57" ht="75.75" customHeight="1">
      <c r="A7" s="104">
        <v>829</v>
      </c>
      <c r="B7" s="104" t="str">
        <f t="shared" si="0"/>
        <v>NO</v>
      </c>
      <c r="C7" s="104" t="str">
        <f t="shared" si="1"/>
        <v/>
      </c>
      <c r="D7" s="63" t="s">
        <v>18</v>
      </c>
      <c r="E7" s="106" t="s">
        <v>19</v>
      </c>
      <c r="F7" s="106" t="s">
        <v>19</v>
      </c>
      <c r="G7" s="104" t="s">
        <v>33</v>
      </c>
      <c r="H7" s="62"/>
      <c r="I7" s="62"/>
      <c r="J7" s="63" t="s">
        <v>20</v>
      </c>
      <c r="K7" s="104" t="s">
        <v>102</v>
      </c>
      <c r="L7" s="126">
        <f>IF(OR(D7="USA",D7="CANADA",D7="SVIZZERA",D7="CINA",D7="REGNO UNITO"),SUMIFS('MASSIMALI COMPLESSIVI'!C:C,'MASSIMALI COMPLESSIVI'!A:A,'4.MONOPOLIO-ESP. PREFERENZIALE'!J7,'MASSIMALI COMPLESSIVI'!B:B,'4.MONOPOLIO-ESP. PREFERENZIALE'!D7),0)</f>
        <v>0</v>
      </c>
      <c r="M7" s="64">
        <v>0</v>
      </c>
      <c r="N7" s="104">
        <f t="shared" si="2"/>
        <v>0</v>
      </c>
      <c r="O7" s="132">
        <f t="shared" si="3"/>
        <v>0</v>
      </c>
      <c r="P7" s="65" t="s">
        <v>23</v>
      </c>
      <c r="Q7" s="66"/>
      <c r="R7" s="62"/>
      <c r="S7" s="62"/>
      <c r="T7" s="62"/>
    </row>
    <row r="8" spans="1:57" ht="75.75" customHeight="1">
      <c r="A8" s="104">
        <v>830</v>
      </c>
      <c r="B8" s="104" t="str">
        <f t="shared" si="0"/>
        <v>NO</v>
      </c>
      <c r="C8" s="104" t="str">
        <f t="shared" si="1"/>
        <v/>
      </c>
      <c r="D8" s="63" t="s">
        <v>18</v>
      </c>
      <c r="E8" s="106" t="s">
        <v>19</v>
      </c>
      <c r="F8" s="106" t="s">
        <v>19</v>
      </c>
      <c r="G8" s="104" t="s">
        <v>33</v>
      </c>
      <c r="H8" s="62"/>
      <c r="I8" s="62"/>
      <c r="J8" s="63" t="s">
        <v>20</v>
      </c>
      <c r="K8" s="104" t="s">
        <v>102</v>
      </c>
      <c r="L8" s="126">
        <f>IF(OR(D8="USA",D8="CANADA",D8="SVIZZERA",D8="CINA",D8="REGNO UNITO"),SUMIFS('MASSIMALI COMPLESSIVI'!C:C,'MASSIMALI COMPLESSIVI'!A:A,'4.MONOPOLIO-ESP. PREFERENZIALE'!J8,'MASSIMALI COMPLESSIVI'!B:B,'4.MONOPOLIO-ESP. PREFERENZIALE'!D8),0)</f>
        <v>0</v>
      </c>
      <c r="M8" s="64">
        <v>0</v>
      </c>
      <c r="N8" s="104">
        <f t="shared" si="2"/>
        <v>0</v>
      </c>
      <c r="O8" s="132">
        <f t="shared" si="3"/>
        <v>0</v>
      </c>
      <c r="P8" s="65" t="s">
        <v>23</v>
      </c>
      <c r="Q8" s="66"/>
      <c r="R8" s="62"/>
      <c r="S8" s="62"/>
      <c r="T8" s="62"/>
    </row>
    <row r="9" spans="1:57" ht="75.75" customHeight="1">
      <c r="A9" s="104">
        <v>831</v>
      </c>
      <c r="B9" s="104" t="str">
        <f t="shared" si="0"/>
        <v>NO</v>
      </c>
      <c r="C9" s="104" t="str">
        <f t="shared" si="1"/>
        <v/>
      </c>
      <c r="D9" s="63" t="s">
        <v>18</v>
      </c>
      <c r="E9" s="106" t="s">
        <v>19</v>
      </c>
      <c r="F9" s="106" t="s">
        <v>19</v>
      </c>
      <c r="G9" s="104" t="s">
        <v>33</v>
      </c>
      <c r="H9" s="62"/>
      <c r="I9" s="62"/>
      <c r="J9" s="63" t="s">
        <v>20</v>
      </c>
      <c r="K9" s="104" t="s">
        <v>102</v>
      </c>
      <c r="L9" s="126">
        <f>IF(OR(D9="USA",D9="CANADA",D9="SVIZZERA",D9="CINA",D9="REGNO UNITO"),SUMIFS('MASSIMALI COMPLESSIVI'!C:C,'MASSIMALI COMPLESSIVI'!A:A,'4.MONOPOLIO-ESP. PREFERENZIALE'!J9,'MASSIMALI COMPLESSIVI'!B:B,'4.MONOPOLIO-ESP. PREFERENZIALE'!D9),0)</f>
        <v>0</v>
      </c>
      <c r="M9" s="64">
        <v>0</v>
      </c>
      <c r="N9" s="104">
        <f t="shared" si="2"/>
        <v>0</v>
      </c>
      <c r="O9" s="132">
        <f t="shared" si="3"/>
        <v>0</v>
      </c>
      <c r="P9" s="65" t="s">
        <v>23</v>
      </c>
      <c r="Q9" s="66"/>
      <c r="R9" s="62"/>
      <c r="S9" s="62"/>
      <c r="T9" s="62"/>
    </row>
    <row r="10" spans="1:57" ht="75.75" customHeight="1">
      <c r="A10" s="104">
        <v>832</v>
      </c>
      <c r="B10" s="104" t="str">
        <f t="shared" si="0"/>
        <v>NO</v>
      </c>
      <c r="C10" s="104" t="str">
        <f t="shared" si="1"/>
        <v/>
      </c>
      <c r="D10" s="63" t="s">
        <v>18</v>
      </c>
      <c r="E10" s="106" t="s">
        <v>19</v>
      </c>
      <c r="F10" s="106" t="s">
        <v>19</v>
      </c>
      <c r="G10" s="104" t="s">
        <v>33</v>
      </c>
      <c r="H10" s="62"/>
      <c r="I10" s="62"/>
      <c r="J10" s="63" t="s">
        <v>20</v>
      </c>
      <c r="K10" s="104" t="s">
        <v>102</v>
      </c>
      <c r="L10" s="126">
        <f>IF(OR(D10="USA",D10="CANADA",D10="SVIZZERA",D10="CINA",D10="REGNO UNITO"),SUMIFS('MASSIMALI COMPLESSIVI'!C:C,'MASSIMALI COMPLESSIVI'!A:A,'4.MONOPOLIO-ESP. PREFERENZIALE'!J10,'MASSIMALI COMPLESSIVI'!B:B,'4.MONOPOLIO-ESP. PREFERENZIALE'!D10),0)</f>
        <v>0</v>
      </c>
      <c r="M10" s="64">
        <v>0</v>
      </c>
      <c r="N10" s="104">
        <f t="shared" si="2"/>
        <v>0</v>
      </c>
      <c r="O10" s="132">
        <f t="shared" si="3"/>
        <v>0</v>
      </c>
      <c r="P10" s="65" t="s">
        <v>23</v>
      </c>
      <c r="Q10" s="66"/>
      <c r="R10" s="62"/>
      <c r="S10" s="62"/>
      <c r="T10" s="62"/>
    </row>
    <row r="11" spans="1:57" ht="75.75" customHeight="1">
      <c r="A11" s="104">
        <v>833</v>
      </c>
      <c r="B11" s="104" t="str">
        <f t="shared" si="0"/>
        <v>NO</v>
      </c>
      <c r="C11" s="104" t="str">
        <f t="shared" si="1"/>
        <v/>
      </c>
      <c r="D11" s="63" t="s">
        <v>18</v>
      </c>
      <c r="E11" s="106" t="s">
        <v>19</v>
      </c>
      <c r="F11" s="106" t="s">
        <v>19</v>
      </c>
      <c r="G11" s="104" t="s">
        <v>33</v>
      </c>
      <c r="H11" s="62"/>
      <c r="I11" s="62"/>
      <c r="J11" s="63" t="s">
        <v>20</v>
      </c>
      <c r="K11" s="104" t="s">
        <v>102</v>
      </c>
      <c r="L11" s="126">
        <f>IF(OR(D11="USA",D11="CANADA",D11="SVIZZERA",D11="CINA",D11="REGNO UNITO"),SUMIFS('MASSIMALI COMPLESSIVI'!C:C,'MASSIMALI COMPLESSIVI'!A:A,'4.MONOPOLIO-ESP. PREFERENZIALE'!J11,'MASSIMALI COMPLESSIVI'!B:B,'4.MONOPOLIO-ESP. PREFERENZIALE'!D11),0)</f>
        <v>0</v>
      </c>
      <c r="M11" s="64">
        <v>0</v>
      </c>
      <c r="N11" s="104">
        <f t="shared" si="2"/>
        <v>0</v>
      </c>
      <c r="O11" s="132">
        <f t="shared" si="3"/>
        <v>0</v>
      </c>
      <c r="P11" s="65" t="s">
        <v>23</v>
      </c>
      <c r="Q11" s="66"/>
      <c r="R11" s="62"/>
      <c r="S11" s="62"/>
      <c r="T11" s="62"/>
    </row>
    <row r="12" spans="1:57" ht="75.75" customHeight="1">
      <c r="A12" s="104">
        <v>834</v>
      </c>
      <c r="B12" s="104" t="str">
        <f t="shared" si="0"/>
        <v>NO</v>
      </c>
      <c r="C12" s="104" t="str">
        <f t="shared" si="1"/>
        <v/>
      </c>
      <c r="D12" s="63" t="s">
        <v>18</v>
      </c>
      <c r="E12" s="106" t="s">
        <v>19</v>
      </c>
      <c r="F12" s="106" t="s">
        <v>19</v>
      </c>
      <c r="G12" s="104" t="s">
        <v>33</v>
      </c>
      <c r="H12" s="62"/>
      <c r="I12" s="62"/>
      <c r="J12" s="63" t="s">
        <v>20</v>
      </c>
      <c r="K12" s="104" t="s">
        <v>102</v>
      </c>
      <c r="L12" s="126">
        <f>IF(OR(D12="USA",D12="CANADA",D12="SVIZZERA",D12="CINA",D12="REGNO UNITO"),SUMIFS('MASSIMALI COMPLESSIVI'!C:C,'MASSIMALI COMPLESSIVI'!A:A,'4.MONOPOLIO-ESP. PREFERENZIALE'!J12,'MASSIMALI COMPLESSIVI'!B:B,'4.MONOPOLIO-ESP. PREFERENZIALE'!D12),0)</f>
        <v>0</v>
      </c>
      <c r="M12" s="64">
        <v>0</v>
      </c>
      <c r="N12" s="104">
        <f t="shared" si="2"/>
        <v>0</v>
      </c>
      <c r="O12" s="132">
        <f t="shared" si="3"/>
        <v>0</v>
      </c>
      <c r="P12" s="65" t="s">
        <v>23</v>
      </c>
      <c r="Q12" s="66"/>
      <c r="R12" s="62"/>
      <c r="S12" s="62"/>
      <c r="T12" s="62"/>
    </row>
    <row r="13" spans="1:57" ht="75.75" customHeight="1">
      <c r="A13" s="104">
        <v>835</v>
      </c>
      <c r="B13" s="104" t="str">
        <f t="shared" si="0"/>
        <v>NO</v>
      </c>
      <c r="C13" s="104" t="str">
        <f t="shared" si="1"/>
        <v/>
      </c>
      <c r="D13" s="63" t="s">
        <v>18</v>
      </c>
      <c r="E13" s="106" t="s">
        <v>19</v>
      </c>
      <c r="F13" s="106" t="s">
        <v>19</v>
      </c>
      <c r="G13" s="104" t="s">
        <v>33</v>
      </c>
      <c r="H13" s="62"/>
      <c r="I13" s="62"/>
      <c r="J13" s="63" t="s">
        <v>20</v>
      </c>
      <c r="K13" s="104" t="s">
        <v>102</v>
      </c>
      <c r="L13" s="126">
        <f>IF(OR(D13="USA",D13="CANADA",D13="SVIZZERA",D13="CINA",D13="REGNO UNITO"),SUMIFS('MASSIMALI COMPLESSIVI'!C:C,'MASSIMALI COMPLESSIVI'!A:A,'4.MONOPOLIO-ESP. PREFERENZIALE'!J13,'MASSIMALI COMPLESSIVI'!B:B,'4.MONOPOLIO-ESP. PREFERENZIALE'!D13),0)</f>
        <v>0</v>
      </c>
      <c r="M13" s="64">
        <v>0</v>
      </c>
      <c r="N13" s="104">
        <f t="shared" si="2"/>
        <v>0</v>
      </c>
      <c r="O13" s="132">
        <f t="shared" si="3"/>
        <v>0</v>
      </c>
      <c r="P13" s="65" t="s">
        <v>23</v>
      </c>
      <c r="Q13" s="66"/>
      <c r="R13" s="62"/>
      <c r="S13" s="62"/>
      <c r="T13" s="62"/>
    </row>
    <row r="14" spans="1:57" ht="75.75" customHeight="1">
      <c r="A14" s="104">
        <v>836</v>
      </c>
      <c r="B14" s="104" t="str">
        <f t="shared" si="0"/>
        <v>NO</v>
      </c>
      <c r="C14" s="104" t="str">
        <f t="shared" si="1"/>
        <v/>
      </c>
      <c r="D14" s="63" t="s">
        <v>18</v>
      </c>
      <c r="E14" s="106" t="s">
        <v>19</v>
      </c>
      <c r="F14" s="106" t="s">
        <v>19</v>
      </c>
      <c r="G14" s="104" t="s">
        <v>33</v>
      </c>
      <c r="H14" s="62"/>
      <c r="I14" s="62"/>
      <c r="J14" s="63" t="s">
        <v>20</v>
      </c>
      <c r="K14" s="104" t="s">
        <v>102</v>
      </c>
      <c r="L14" s="126">
        <f>IF(OR(D14="USA",D14="CANADA",D14="SVIZZERA",D14="CINA",D14="REGNO UNITO"),SUMIFS('MASSIMALI COMPLESSIVI'!C:C,'MASSIMALI COMPLESSIVI'!A:A,'4.MONOPOLIO-ESP. PREFERENZIALE'!J14,'MASSIMALI COMPLESSIVI'!B:B,'4.MONOPOLIO-ESP. PREFERENZIALE'!D14),0)</f>
        <v>0</v>
      </c>
      <c r="M14" s="64">
        <v>0</v>
      </c>
      <c r="N14" s="104">
        <f t="shared" si="2"/>
        <v>0</v>
      </c>
      <c r="O14" s="132">
        <f t="shared" si="3"/>
        <v>0</v>
      </c>
      <c r="P14" s="65" t="s">
        <v>23</v>
      </c>
      <c r="Q14" s="66"/>
      <c r="R14" s="62"/>
      <c r="S14" s="62"/>
      <c r="T14" s="62"/>
    </row>
    <row r="15" spans="1:57" ht="75.75" customHeight="1">
      <c r="A15" s="104">
        <v>837</v>
      </c>
      <c r="B15" s="104" t="str">
        <f t="shared" si="0"/>
        <v>NO</v>
      </c>
      <c r="C15" s="104" t="str">
        <f t="shared" si="1"/>
        <v/>
      </c>
      <c r="D15" s="63" t="s">
        <v>18</v>
      </c>
      <c r="E15" s="106" t="s">
        <v>19</v>
      </c>
      <c r="F15" s="106" t="s">
        <v>19</v>
      </c>
      <c r="G15" s="104" t="s">
        <v>33</v>
      </c>
      <c r="H15" s="62"/>
      <c r="I15" s="62"/>
      <c r="J15" s="63" t="s">
        <v>20</v>
      </c>
      <c r="K15" s="104" t="s">
        <v>102</v>
      </c>
      <c r="L15" s="126">
        <f>IF(OR(D15="USA",D15="CANADA",D15="SVIZZERA",D15="CINA",D15="REGNO UNITO"),SUMIFS('MASSIMALI COMPLESSIVI'!C:C,'MASSIMALI COMPLESSIVI'!A:A,'4.MONOPOLIO-ESP. PREFERENZIALE'!J15,'MASSIMALI COMPLESSIVI'!B:B,'4.MONOPOLIO-ESP. PREFERENZIALE'!D15),0)</f>
        <v>0</v>
      </c>
      <c r="M15" s="64">
        <v>0</v>
      </c>
      <c r="N15" s="104">
        <f t="shared" si="2"/>
        <v>0</v>
      </c>
      <c r="O15" s="132">
        <f t="shared" si="3"/>
        <v>0</v>
      </c>
      <c r="P15" s="65" t="s">
        <v>23</v>
      </c>
      <c r="Q15" s="66"/>
      <c r="R15" s="62"/>
      <c r="S15" s="62"/>
      <c r="T15" s="62"/>
    </row>
    <row r="16" spans="1:57" ht="75.75" customHeight="1">
      <c r="A16" s="104">
        <v>838</v>
      </c>
      <c r="B16" s="104" t="str">
        <f t="shared" si="0"/>
        <v>NO</v>
      </c>
      <c r="C16" s="104" t="str">
        <f t="shared" si="1"/>
        <v/>
      </c>
      <c r="D16" s="63" t="s">
        <v>18</v>
      </c>
      <c r="E16" s="106" t="s">
        <v>19</v>
      </c>
      <c r="F16" s="106" t="s">
        <v>19</v>
      </c>
      <c r="G16" s="104" t="s">
        <v>33</v>
      </c>
      <c r="H16" s="62"/>
      <c r="I16" s="62"/>
      <c r="J16" s="63" t="s">
        <v>20</v>
      </c>
      <c r="K16" s="104" t="s">
        <v>102</v>
      </c>
      <c r="L16" s="126">
        <f>IF(OR(D16="USA",D16="CANADA",D16="SVIZZERA",D16="CINA",D16="REGNO UNITO"),SUMIFS('MASSIMALI COMPLESSIVI'!C:C,'MASSIMALI COMPLESSIVI'!A:A,'4.MONOPOLIO-ESP. PREFERENZIALE'!J16,'MASSIMALI COMPLESSIVI'!B:B,'4.MONOPOLIO-ESP. PREFERENZIALE'!D16),0)</f>
        <v>0</v>
      </c>
      <c r="M16" s="64">
        <v>0</v>
      </c>
      <c r="N16" s="104">
        <f t="shared" si="2"/>
        <v>0</v>
      </c>
      <c r="O16" s="132">
        <f t="shared" si="3"/>
        <v>0</v>
      </c>
      <c r="P16" s="65" t="s">
        <v>23</v>
      </c>
      <c r="Q16" s="66"/>
      <c r="R16" s="62"/>
      <c r="S16" s="62"/>
      <c r="T16" s="62"/>
    </row>
    <row r="17" spans="1:20" ht="75.75" customHeight="1">
      <c r="A17" s="104">
        <v>839</v>
      </c>
      <c r="B17" s="104" t="str">
        <f t="shared" si="0"/>
        <v>NO</v>
      </c>
      <c r="C17" s="104" t="str">
        <f t="shared" si="1"/>
        <v/>
      </c>
      <c r="D17" s="63" t="s">
        <v>18</v>
      </c>
      <c r="E17" s="106" t="s">
        <v>19</v>
      </c>
      <c r="F17" s="106" t="s">
        <v>19</v>
      </c>
      <c r="G17" s="104" t="s">
        <v>33</v>
      </c>
      <c r="H17" s="62"/>
      <c r="I17" s="62"/>
      <c r="J17" s="63" t="s">
        <v>20</v>
      </c>
      <c r="K17" s="104" t="s">
        <v>102</v>
      </c>
      <c r="L17" s="126">
        <f>IF(OR(D17="USA",D17="CANADA",D17="SVIZZERA",D17="CINA",D17="REGNO UNITO"),SUMIFS('MASSIMALI COMPLESSIVI'!C:C,'MASSIMALI COMPLESSIVI'!A:A,'4.MONOPOLIO-ESP. PREFERENZIALE'!J17,'MASSIMALI COMPLESSIVI'!B:B,'4.MONOPOLIO-ESP. PREFERENZIALE'!D17),0)</f>
        <v>0</v>
      </c>
      <c r="M17" s="64">
        <v>0</v>
      </c>
      <c r="N17" s="104">
        <f t="shared" si="2"/>
        <v>0</v>
      </c>
      <c r="O17" s="132">
        <f t="shared" si="3"/>
        <v>0</v>
      </c>
      <c r="P17" s="65" t="s">
        <v>23</v>
      </c>
      <c r="Q17" s="66"/>
      <c r="R17" s="62"/>
      <c r="S17" s="62"/>
      <c r="T17" s="62"/>
    </row>
    <row r="18" spans="1:20" ht="75.75" customHeight="1">
      <c r="A18" s="104">
        <v>840</v>
      </c>
      <c r="B18" s="104" t="str">
        <f t="shared" si="0"/>
        <v>NO</v>
      </c>
      <c r="C18" s="104" t="str">
        <f t="shared" si="1"/>
        <v/>
      </c>
      <c r="D18" s="63" t="s">
        <v>18</v>
      </c>
      <c r="E18" s="106" t="s">
        <v>19</v>
      </c>
      <c r="F18" s="106" t="s">
        <v>19</v>
      </c>
      <c r="G18" s="104" t="s">
        <v>33</v>
      </c>
      <c r="H18" s="62"/>
      <c r="I18" s="62"/>
      <c r="J18" s="63" t="s">
        <v>20</v>
      </c>
      <c r="K18" s="104" t="s">
        <v>102</v>
      </c>
      <c r="L18" s="126">
        <f>IF(OR(D18="USA",D18="CANADA",D18="SVIZZERA",D18="CINA",D18="REGNO UNITO"),SUMIFS('MASSIMALI COMPLESSIVI'!C:C,'MASSIMALI COMPLESSIVI'!A:A,'4.MONOPOLIO-ESP. PREFERENZIALE'!J18,'MASSIMALI COMPLESSIVI'!B:B,'4.MONOPOLIO-ESP. PREFERENZIALE'!D18),0)</f>
        <v>0</v>
      </c>
      <c r="M18" s="64">
        <v>0</v>
      </c>
      <c r="N18" s="104">
        <f t="shared" si="2"/>
        <v>0</v>
      </c>
      <c r="O18" s="132">
        <f t="shared" si="3"/>
        <v>0</v>
      </c>
      <c r="P18" s="65" t="s">
        <v>23</v>
      </c>
      <c r="Q18" s="66"/>
      <c r="R18" s="62"/>
      <c r="S18" s="62"/>
      <c r="T18" s="62"/>
    </row>
    <row r="19" spans="1:20" ht="75.75" customHeight="1">
      <c r="A19" s="104">
        <v>841</v>
      </c>
      <c r="B19" s="104" t="str">
        <f t="shared" si="0"/>
        <v>NO</v>
      </c>
      <c r="C19" s="104" t="str">
        <f t="shared" si="1"/>
        <v/>
      </c>
      <c r="D19" s="63" t="s">
        <v>18</v>
      </c>
      <c r="E19" s="106" t="s">
        <v>19</v>
      </c>
      <c r="F19" s="106" t="s">
        <v>19</v>
      </c>
      <c r="G19" s="104" t="s">
        <v>33</v>
      </c>
      <c r="H19" s="62"/>
      <c r="I19" s="62"/>
      <c r="J19" s="63" t="s">
        <v>20</v>
      </c>
      <c r="K19" s="104" t="s">
        <v>102</v>
      </c>
      <c r="L19" s="126">
        <f>IF(OR(D19="USA",D19="CANADA",D19="SVIZZERA",D19="CINA",D19="REGNO UNITO"),SUMIFS('MASSIMALI COMPLESSIVI'!C:C,'MASSIMALI COMPLESSIVI'!A:A,'4.MONOPOLIO-ESP. PREFERENZIALE'!J19,'MASSIMALI COMPLESSIVI'!B:B,'4.MONOPOLIO-ESP. PREFERENZIALE'!D19),0)</f>
        <v>0</v>
      </c>
      <c r="M19" s="64">
        <v>0</v>
      </c>
      <c r="N19" s="104">
        <f t="shared" si="2"/>
        <v>0</v>
      </c>
      <c r="O19" s="132">
        <f t="shared" si="3"/>
        <v>0</v>
      </c>
      <c r="P19" s="65" t="s">
        <v>23</v>
      </c>
      <c r="Q19" s="66"/>
      <c r="R19" s="62"/>
      <c r="S19" s="62"/>
      <c r="T19" s="62"/>
    </row>
    <row r="20" spans="1:20" ht="75.75" customHeight="1">
      <c r="A20" s="104">
        <v>842</v>
      </c>
      <c r="B20" s="104" t="str">
        <f t="shared" si="0"/>
        <v>NO</v>
      </c>
      <c r="C20" s="104" t="str">
        <f t="shared" si="1"/>
        <v/>
      </c>
      <c r="D20" s="63" t="s">
        <v>18</v>
      </c>
      <c r="E20" s="106" t="s">
        <v>19</v>
      </c>
      <c r="F20" s="106" t="s">
        <v>19</v>
      </c>
      <c r="G20" s="104" t="s">
        <v>33</v>
      </c>
      <c r="H20" s="62"/>
      <c r="I20" s="62"/>
      <c r="J20" s="63" t="s">
        <v>20</v>
      </c>
      <c r="K20" s="104" t="s">
        <v>102</v>
      </c>
      <c r="L20" s="126">
        <f>IF(OR(D20="USA",D20="CANADA",D20="SVIZZERA",D20="CINA",D20="REGNO UNITO"),SUMIFS('MASSIMALI COMPLESSIVI'!C:C,'MASSIMALI COMPLESSIVI'!A:A,'4.MONOPOLIO-ESP. PREFERENZIALE'!J20,'MASSIMALI COMPLESSIVI'!B:B,'4.MONOPOLIO-ESP. PREFERENZIALE'!D20),0)</f>
        <v>0</v>
      </c>
      <c r="M20" s="64">
        <v>0</v>
      </c>
      <c r="N20" s="104">
        <f t="shared" si="2"/>
        <v>0</v>
      </c>
      <c r="O20" s="132">
        <f t="shared" si="3"/>
        <v>0</v>
      </c>
      <c r="P20" s="65" t="s">
        <v>23</v>
      </c>
      <c r="Q20" s="66"/>
      <c r="R20" s="62"/>
      <c r="S20" s="62"/>
      <c r="T20" s="62"/>
    </row>
    <row r="21" spans="1:20" ht="75.75" customHeight="1">
      <c r="A21" s="104">
        <v>843</v>
      </c>
      <c r="B21" s="104" t="str">
        <f t="shared" si="0"/>
        <v>NO</v>
      </c>
      <c r="C21" s="104" t="str">
        <f t="shared" si="1"/>
        <v/>
      </c>
      <c r="D21" s="63" t="s">
        <v>18</v>
      </c>
      <c r="E21" s="106" t="s">
        <v>19</v>
      </c>
      <c r="F21" s="106" t="s">
        <v>19</v>
      </c>
      <c r="G21" s="104" t="s">
        <v>33</v>
      </c>
      <c r="H21" s="62"/>
      <c r="I21" s="62"/>
      <c r="J21" s="63" t="s">
        <v>20</v>
      </c>
      <c r="K21" s="104" t="s">
        <v>102</v>
      </c>
      <c r="L21" s="126">
        <f>IF(OR(D21="USA",D21="CANADA",D21="SVIZZERA",D21="CINA",D21="REGNO UNITO"),SUMIFS('MASSIMALI COMPLESSIVI'!C:C,'MASSIMALI COMPLESSIVI'!A:A,'4.MONOPOLIO-ESP. PREFERENZIALE'!J21,'MASSIMALI COMPLESSIVI'!B:B,'4.MONOPOLIO-ESP. PREFERENZIALE'!D21),0)</f>
        <v>0</v>
      </c>
      <c r="M21" s="64">
        <v>0</v>
      </c>
      <c r="N21" s="104">
        <f t="shared" si="2"/>
        <v>0</v>
      </c>
      <c r="O21" s="132">
        <f t="shared" si="3"/>
        <v>0</v>
      </c>
      <c r="P21" s="65" t="s">
        <v>23</v>
      </c>
      <c r="Q21" s="66"/>
      <c r="R21" s="62"/>
      <c r="S21" s="62"/>
      <c r="T21" s="62"/>
    </row>
    <row r="22" spans="1:20" ht="75.75" customHeight="1">
      <c r="A22" s="104">
        <v>844</v>
      </c>
      <c r="B22" s="104" t="str">
        <f t="shared" si="0"/>
        <v>NO</v>
      </c>
      <c r="C22" s="104" t="str">
        <f t="shared" si="1"/>
        <v/>
      </c>
      <c r="D22" s="63" t="s">
        <v>18</v>
      </c>
      <c r="E22" s="106" t="s">
        <v>19</v>
      </c>
      <c r="F22" s="106" t="s">
        <v>19</v>
      </c>
      <c r="G22" s="104" t="s">
        <v>33</v>
      </c>
      <c r="H22" s="62"/>
      <c r="I22" s="62"/>
      <c r="J22" s="63" t="s">
        <v>20</v>
      </c>
      <c r="K22" s="104" t="s">
        <v>102</v>
      </c>
      <c r="L22" s="126">
        <f>IF(OR(D22="USA",D22="CANADA",D22="SVIZZERA",D22="CINA",D22="REGNO UNITO"),SUMIFS('MASSIMALI COMPLESSIVI'!C:C,'MASSIMALI COMPLESSIVI'!A:A,'4.MONOPOLIO-ESP. PREFERENZIALE'!J22,'MASSIMALI COMPLESSIVI'!B:B,'4.MONOPOLIO-ESP. PREFERENZIALE'!D22),0)</f>
        <v>0</v>
      </c>
      <c r="M22" s="64">
        <v>0</v>
      </c>
      <c r="N22" s="104">
        <f t="shared" si="2"/>
        <v>0</v>
      </c>
      <c r="O22" s="132">
        <f t="shared" si="3"/>
        <v>0</v>
      </c>
      <c r="P22" s="65" t="s">
        <v>23</v>
      </c>
      <c r="Q22" s="66"/>
      <c r="R22" s="62"/>
      <c r="S22" s="62"/>
      <c r="T22" s="62"/>
    </row>
    <row r="23" spans="1:20" ht="75.75" customHeight="1">
      <c r="A23" s="104">
        <v>845</v>
      </c>
      <c r="B23" s="104" t="str">
        <f t="shared" si="0"/>
        <v>NO</v>
      </c>
      <c r="C23" s="104" t="str">
        <f t="shared" si="1"/>
        <v/>
      </c>
      <c r="D23" s="63" t="s">
        <v>18</v>
      </c>
      <c r="E23" s="106" t="s">
        <v>19</v>
      </c>
      <c r="F23" s="106" t="s">
        <v>19</v>
      </c>
      <c r="G23" s="104" t="s">
        <v>33</v>
      </c>
      <c r="H23" s="62"/>
      <c r="I23" s="62"/>
      <c r="J23" s="63" t="s">
        <v>20</v>
      </c>
      <c r="K23" s="104" t="s">
        <v>102</v>
      </c>
      <c r="L23" s="126">
        <f>IF(OR(D23="USA",D23="CANADA",D23="SVIZZERA",D23="CINA",D23="REGNO UNITO"),SUMIFS('MASSIMALI COMPLESSIVI'!C:C,'MASSIMALI COMPLESSIVI'!A:A,'4.MONOPOLIO-ESP. PREFERENZIALE'!J23,'MASSIMALI COMPLESSIVI'!B:B,'4.MONOPOLIO-ESP. PREFERENZIALE'!D23),0)</f>
        <v>0</v>
      </c>
      <c r="M23" s="64">
        <v>0</v>
      </c>
      <c r="N23" s="104">
        <f t="shared" si="2"/>
        <v>0</v>
      </c>
      <c r="O23" s="132">
        <f t="shared" si="3"/>
        <v>0</v>
      </c>
      <c r="P23" s="65" t="s">
        <v>23</v>
      </c>
      <c r="Q23" s="66"/>
      <c r="R23" s="62"/>
      <c r="S23" s="62"/>
      <c r="T23" s="62"/>
    </row>
    <row r="24" spans="1:20" ht="75.75" customHeight="1">
      <c r="A24" s="104">
        <v>846</v>
      </c>
      <c r="B24" s="104" t="str">
        <f t="shared" si="0"/>
        <v>NO</v>
      </c>
      <c r="C24" s="104" t="str">
        <f t="shared" si="1"/>
        <v/>
      </c>
      <c r="D24" s="63" t="s">
        <v>18</v>
      </c>
      <c r="E24" s="106" t="s">
        <v>19</v>
      </c>
      <c r="F24" s="106" t="s">
        <v>19</v>
      </c>
      <c r="G24" s="104" t="s">
        <v>33</v>
      </c>
      <c r="H24" s="62"/>
      <c r="I24" s="62"/>
      <c r="J24" s="63" t="s">
        <v>20</v>
      </c>
      <c r="K24" s="104" t="s">
        <v>102</v>
      </c>
      <c r="L24" s="126">
        <f>IF(OR(D24="USA",D24="CANADA",D24="SVIZZERA",D24="CINA",D24="REGNO UNITO"),SUMIFS('MASSIMALI COMPLESSIVI'!C:C,'MASSIMALI COMPLESSIVI'!A:A,'4.MONOPOLIO-ESP. PREFERENZIALE'!J24,'MASSIMALI COMPLESSIVI'!B:B,'4.MONOPOLIO-ESP. PREFERENZIALE'!D24),0)</f>
        <v>0</v>
      </c>
      <c r="M24" s="64">
        <v>0</v>
      </c>
      <c r="N24" s="104">
        <f t="shared" si="2"/>
        <v>0</v>
      </c>
      <c r="O24" s="132">
        <f t="shared" si="3"/>
        <v>0</v>
      </c>
      <c r="P24" s="65" t="s">
        <v>23</v>
      </c>
      <c r="Q24" s="66"/>
      <c r="R24" s="62"/>
      <c r="S24" s="62"/>
      <c r="T24" s="62"/>
    </row>
    <row r="25" spans="1:20" ht="75.75" customHeight="1">
      <c r="A25" s="104">
        <v>847</v>
      </c>
      <c r="B25" s="104" t="str">
        <f t="shared" si="0"/>
        <v>NO</v>
      </c>
      <c r="C25" s="104" t="str">
        <f t="shared" si="1"/>
        <v/>
      </c>
      <c r="D25" s="63" t="s">
        <v>18</v>
      </c>
      <c r="E25" s="106" t="s">
        <v>19</v>
      </c>
      <c r="F25" s="106" t="s">
        <v>19</v>
      </c>
      <c r="G25" s="104" t="s">
        <v>33</v>
      </c>
      <c r="H25" s="62"/>
      <c r="I25" s="62"/>
      <c r="J25" s="63" t="s">
        <v>20</v>
      </c>
      <c r="K25" s="104" t="s">
        <v>102</v>
      </c>
      <c r="L25" s="126">
        <f>IF(OR(D25="USA",D25="CANADA",D25="SVIZZERA",D25="CINA",D25="REGNO UNITO"),SUMIFS('MASSIMALI COMPLESSIVI'!C:C,'MASSIMALI COMPLESSIVI'!A:A,'4.MONOPOLIO-ESP. PREFERENZIALE'!J25,'MASSIMALI COMPLESSIVI'!B:B,'4.MONOPOLIO-ESP. PREFERENZIALE'!D25),0)</f>
        <v>0</v>
      </c>
      <c r="M25" s="64">
        <v>0</v>
      </c>
      <c r="N25" s="104">
        <f t="shared" si="2"/>
        <v>0</v>
      </c>
      <c r="O25" s="132">
        <f t="shared" si="3"/>
        <v>0</v>
      </c>
      <c r="P25" s="65" t="s">
        <v>23</v>
      </c>
      <c r="Q25" s="66"/>
      <c r="R25" s="62"/>
      <c r="S25" s="62"/>
      <c r="T25" s="62"/>
    </row>
    <row r="26" spans="1:20" ht="75.75" customHeight="1">
      <c r="A26" s="104">
        <v>848</v>
      </c>
      <c r="B26" s="104" t="str">
        <f t="shared" si="0"/>
        <v>NO</v>
      </c>
      <c r="C26" s="104" t="str">
        <f t="shared" si="1"/>
        <v/>
      </c>
      <c r="D26" s="63" t="s">
        <v>18</v>
      </c>
      <c r="E26" s="106" t="s">
        <v>19</v>
      </c>
      <c r="F26" s="106" t="s">
        <v>19</v>
      </c>
      <c r="G26" s="104" t="s">
        <v>33</v>
      </c>
      <c r="H26" s="62"/>
      <c r="I26" s="62"/>
      <c r="J26" s="63" t="s">
        <v>20</v>
      </c>
      <c r="K26" s="104" t="s">
        <v>102</v>
      </c>
      <c r="L26" s="126">
        <f>IF(OR(D26="USA",D26="CANADA",D26="SVIZZERA",D26="CINA",D26="REGNO UNITO"),SUMIFS('MASSIMALI COMPLESSIVI'!C:C,'MASSIMALI COMPLESSIVI'!A:A,'4.MONOPOLIO-ESP. PREFERENZIALE'!J26,'MASSIMALI COMPLESSIVI'!B:B,'4.MONOPOLIO-ESP. PREFERENZIALE'!D26),0)</f>
        <v>0</v>
      </c>
      <c r="M26" s="64">
        <v>0</v>
      </c>
      <c r="N26" s="104">
        <f t="shared" si="2"/>
        <v>0</v>
      </c>
      <c r="O26" s="132">
        <f t="shared" si="3"/>
        <v>0</v>
      </c>
      <c r="P26" s="65" t="s">
        <v>23</v>
      </c>
      <c r="Q26" s="66"/>
      <c r="R26" s="62"/>
      <c r="S26" s="62"/>
      <c r="T26" s="62"/>
    </row>
    <row r="27" spans="1:20" ht="75.75" customHeight="1">
      <c r="A27" s="104">
        <v>849</v>
      </c>
      <c r="B27" s="104" t="str">
        <f t="shared" si="0"/>
        <v>NO</v>
      </c>
      <c r="C27" s="104" t="str">
        <f t="shared" si="1"/>
        <v/>
      </c>
      <c r="D27" s="63" t="s">
        <v>18</v>
      </c>
      <c r="E27" s="106" t="s">
        <v>19</v>
      </c>
      <c r="F27" s="106" t="s">
        <v>19</v>
      </c>
      <c r="G27" s="104" t="s">
        <v>33</v>
      </c>
      <c r="H27" s="62"/>
      <c r="I27" s="62"/>
      <c r="J27" s="63" t="s">
        <v>20</v>
      </c>
      <c r="K27" s="104" t="s">
        <v>102</v>
      </c>
      <c r="L27" s="126">
        <f>IF(OR(D27="USA",D27="CANADA",D27="SVIZZERA",D27="CINA",D27="REGNO UNITO"),SUMIFS('MASSIMALI COMPLESSIVI'!C:C,'MASSIMALI COMPLESSIVI'!A:A,'4.MONOPOLIO-ESP. PREFERENZIALE'!J27,'MASSIMALI COMPLESSIVI'!B:B,'4.MONOPOLIO-ESP. PREFERENZIALE'!D27),0)</f>
        <v>0</v>
      </c>
      <c r="M27" s="64">
        <v>0</v>
      </c>
      <c r="N27" s="104">
        <f t="shared" si="2"/>
        <v>0</v>
      </c>
      <c r="O27" s="132">
        <f t="shared" si="3"/>
        <v>0</v>
      </c>
      <c r="P27" s="65" t="s">
        <v>23</v>
      </c>
      <c r="Q27" s="66"/>
      <c r="R27" s="62"/>
      <c r="S27" s="62"/>
      <c r="T27" s="62"/>
    </row>
    <row r="28" spans="1:20" ht="75.75" customHeight="1">
      <c r="A28" s="104">
        <v>850</v>
      </c>
      <c r="B28" s="104" t="str">
        <f t="shared" si="0"/>
        <v>NO</v>
      </c>
      <c r="C28" s="104" t="str">
        <f t="shared" si="1"/>
        <v/>
      </c>
      <c r="D28" s="63" t="s">
        <v>18</v>
      </c>
      <c r="E28" s="106" t="s">
        <v>19</v>
      </c>
      <c r="F28" s="106" t="s">
        <v>19</v>
      </c>
      <c r="G28" s="104" t="s">
        <v>33</v>
      </c>
      <c r="H28" s="62"/>
      <c r="I28" s="62"/>
      <c r="J28" s="63" t="s">
        <v>20</v>
      </c>
      <c r="K28" s="104" t="s">
        <v>102</v>
      </c>
      <c r="L28" s="126">
        <f>IF(OR(D28="USA",D28="CANADA",D28="SVIZZERA",D28="CINA",D28="REGNO UNITO"),SUMIFS('MASSIMALI COMPLESSIVI'!C:C,'MASSIMALI COMPLESSIVI'!A:A,'4.MONOPOLIO-ESP. PREFERENZIALE'!J28,'MASSIMALI COMPLESSIVI'!B:B,'4.MONOPOLIO-ESP. PREFERENZIALE'!D28),0)</f>
        <v>0</v>
      </c>
      <c r="M28" s="64">
        <v>0</v>
      </c>
      <c r="N28" s="104">
        <f t="shared" si="2"/>
        <v>0</v>
      </c>
      <c r="O28" s="132">
        <f t="shared" si="3"/>
        <v>0</v>
      </c>
      <c r="P28" s="65" t="s">
        <v>23</v>
      </c>
      <c r="Q28" s="66"/>
      <c r="R28" s="62"/>
      <c r="S28" s="62"/>
      <c r="T28" s="62"/>
    </row>
    <row r="29" spans="1:20" ht="75.75" customHeight="1">
      <c r="A29" s="104">
        <v>851</v>
      </c>
      <c r="B29" s="104" t="str">
        <f t="shared" si="0"/>
        <v>NO</v>
      </c>
      <c r="C29" s="104" t="str">
        <f t="shared" si="1"/>
        <v/>
      </c>
      <c r="D29" s="63" t="s">
        <v>18</v>
      </c>
      <c r="E29" s="106" t="s">
        <v>19</v>
      </c>
      <c r="F29" s="106" t="s">
        <v>19</v>
      </c>
      <c r="G29" s="104" t="s">
        <v>33</v>
      </c>
      <c r="H29" s="62"/>
      <c r="I29" s="62"/>
      <c r="J29" s="63" t="s">
        <v>20</v>
      </c>
      <c r="K29" s="104" t="s">
        <v>102</v>
      </c>
      <c r="L29" s="126">
        <f>IF(OR(D29="USA",D29="CANADA",D29="SVIZZERA",D29="CINA",D29="REGNO UNITO"),SUMIFS('MASSIMALI COMPLESSIVI'!C:C,'MASSIMALI COMPLESSIVI'!A:A,'4.MONOPOLIO-ESP. PREFERENZIALE'!J29,'MASSIMALI COMPLESSIVI'!B:B,'4.MONOPOLIO-ESP. PREFERENZIALE'!D29),0)</f>
        <v>0</v>
      </c>
      <c r="M29" s="64">
        <v>0</v>
      </c>
      <c r="N29" s="104">
        <f t="shared" si="2"/>
        <v>0</v>
      </c>
      <c r="O29" s="132">
        <f t="shared" si="3"/>
        <v>0</v>
      </c>
      <c r="P29" s="65" t="s">
        <v>23</v>
      </c>
      <c r="Q29" s="66"/>
      <c r="R29" s="62"/>
      <c r="S29" s="62"/>
      <c r="T29" s="62"/>
    </row>
    <row r="30" spans="1:20" ht="75.75" customHeight="1">
      <c r="A30" s="104">
        <v>852</v>
      </c>
      <c r="B30" s="104" t="str">
        <f t="shared" si="0"/>
        <v>NO</v>
      </c>
      <c r="C30" s="104" t="str">
        <f t="shared" si="1"/>
        <v/>
      </c>
      <c r="D30" s="63" t="s">
        <v>18</v>
      </c>
      <c r="E30" s="106" t="s">
        <v>19</v>
      </c>
      <c r="F30" s="106" t="s">
        <v>19</v>
      </c>
      <c r="G30" s="104" t="s">
        <v>33</v>
      </c>
      <c r="H30" s="62"/>
      <c r="I30" s="62"/>
      <c r="J30" s="63" t="s">
        <v>20</v>
      </c>
      <c r="K30" s="104" t="s">
        <v>102</v>
      </c>
      <c r="L30" s="126">
        <f>IF(OR(D30="USA",D30="CANADA",D30="SVIZZERA",D30="CINA",D30="REGNO UNITO"),SUMIFS('MASSIMALI COMPLESSIVI'!C:C,'MASSIMALI COMPLESSIVI'!A:A,'4.MONOPOLIO-ESP. PREFERENZIALE'!J30,'MASSIMALI COMPLESSIVI'!B:B,'4.MONOPOLIO-ESP. PREFERENZIALE'!D30),0)</f>
        <v>0</v>
      </c>
      <c r="M30" s="64">
        <v>0</v>
      </c>
      <c r="N30" s="104">
        <f t="shared" si="2"/>
        <v>0</v>
      </c>
      <c r="O30" s="132">
        <f t="shared" si="3"/>
        <v>0</v>
      </c>
      <c r="P30" s="65" t="s">
        <v>23</v>
      </c>
      <c r="Q30" s="66"/>
      <c r="R30" s="62"/>
      <c r="S30" s="62"/>
      <c r="T30" s="62"/>
    </row>
    <row r="31" spans="1:20" ht="75.75" customHeight="1">
      <c r="A31" s="104">
        <v>853</v>
      </c>
      <c r="B31" s="104" t="str">
        <f t="shared" si="0"/>
        <v>NO</v>
      </c>
      <c r="C31" s="104" t="str">
        <f t="shared" si="1"/>
        <v/>
      </c>
      <c r="D31" s="63" t="s">
        <v>18</v>
      </c>
      <c r="E31" s="106" t="s">
        <v>19</v>
      </c>
      <c r="F31" s="106" t="s">
        <v>19</v>
      </c>
      <c r="G31" s="104" t="s">
        <v>33</v>
      </c>
      <c r="H31" s="62"/>
      <c r="I31" s="62"/>
      <c r="J31" s="63" t="s">
        <v>20</v>
      </c>
      <c r="K31" s="104" t="s">
        <v>102</v>
      </c>
      <c r="L31" s="126">
        <f>IF(OR(D31="USA",D31="CANADA",D31="SVIZZERA",D31="CINA",D31="REGNO UNITO"),SUMIFS('MASSIMALI COMPLESSIVI'!C:C,'MASSIMALI COMPLESSIVI'!A:A,'4.MONOPOLIO-ESP. PREFERENZIALE'!J31,'MASSIMALI COMPLESSIVI'!B:B,'4.MONOPOLIO-ESP. PREFERENZIALE'!D31),0)</f>
        <v>0</v>
      </c>
      <c r="M31" s="64">
        <v>0</v>
      </c>
      <c r="N31" s="104">
        <f t="shared" si="2"/>
        <v>0</v>
      </c>
      <c r="O31" s="132">
        <f t="shared" si="3"/>
        <v>0</v>
      </c>
      <c r="P31" s="65" t="s">
        <v>23</v>
      </c>
      <c r="Q31" s="66"/>
      <c r="R31" s="62"/>
      <c r="S31" s="62"/>
      <c r="T31" s="62"/>
    </row>
    <row r="32" spans="1:20" ht="75.75" customHeight="1">
      <c r="A32" s="104">
        <v>854</v>
      </c>
      <c r="B32" s="104" t="str">
        <f t="shared" si="0"/>
        <v>NO</v>
      </c>
      <c r="C32" s="104" t="str">
        <f t="shared" si="1"/>
        <v/>
      </c>
      <c r="D32" s="63" t="s">
        <v>18</v>
      </c>
      <c r="E32" s="106" t="s">
        <v>19</v>
      </c>
      <c r="F32" s="106" t="s">
        <v>19</v>
      </c>
      <c r="G32" s="104" t="s">
        <v>33</v>
      </c>
      <c r="H32" s="62"/>
      <c r="I32" s="62"/>
      <c r="J32" s="63" t="s">
        <v>20</v>
      </c>
      <c r="K32" s="104" t="s">
        <v>102</v>
      </c>
      <c r="L32" s="126">
        <f>IF(OR(D32="USA",D32="CANADA",D32="SVIZZERA",D32="CINA",D32="REGNO UNITO"),SUMIFS('MASSIMALI COMPLESSIVI'!C:C,'MASSIMALI COMPLESSIVI'!A:A,'4.MONOPOLIO-ESP. PREFERENZIALE'!J32,'MASSIMALI COMPLESSIVI'!B:B,'4.MONOPOLIO-ESP. PREFERENZIALE'!D32),0)</f>
        <v>0</v>
      </c>
      <c r="M32" s="64">
        <v>0</v>
      </c>
      <c r="N32" s="104">
        <f t="shared" si="2"/>
        <v>0</v>
      </c>
      <c r="O32" s="132">
        <f t="shared" si="3"/>
        <v>0</v>
      </c>
      <c r="P32" s="65" t="s">
        <v>23</v>
      </c>
      <c r="Q32" s="66"/>
      <c r="R32" s="62"/>
      <c r="S32" s="62"/>
      <c r="T32" s="62"/>
    </row>
    <row r="33" spans="1:20" ht="75.75" customHeight="1">
      <c r="A33" s="104">
        <v>855</v>
      </c>
      <c r="B33" s="104" t="str">
        <f t="shared" si="0"/>
        <v>NO</v>
      </c>
      <c r="C33" s="104" t="str">
        <f t="shared" si="1"/>
        <v/>
      </c>
      <c r="D33" s="63" t="s">
        <v>18</v>
      </c>
      <c r="E33" s="106" t="s">
        <v>19</v>
      </c>
      <c r="F33" s="106" t="s">
        <v>19</v>
      </c>
      <c r="G33" s="104" t="s">
        <v>33</v>
      </c>
      <c r="H33" s="62"/>
      <c r="I33" s="62"/>
      <c r="J33" s="63" t="s">
        <v>20</v>
      </c>
      <c r="K33" s="104" t="s">
        <v>102</v>
      </c>
      <c r="L33" s="126">
        <f>IF(OR(D33="USA",D33="CANADA",D33="SVIZZERA",D33="CINA",D33="REGNO UNITO"),SUMIFS('MASSIMALI COMPLESSIVI'!C:C,'MASSIMALI COMPLESSIVI'!A:A,'4.MONOPOLIO-ESP. PREFERENZIALE'!J33,'MASSIMALI COMPLESSIVI'!B:B,'4.MONOPOLIO-ESP. PREFERENZIALE'!D33),0)</f>
        <v>0</v>
      </c>
      <c r="M33" s="64">
        <v>0</v>
      </c>
      <c r="N33" s="104">
        <f t="shared" si="2"/>
        <v>0</v>
      </c>
      <c r="O33" s="132">
        <f t="shared" si="3"/>
        <v>0</v>
      </c>
      <c r="P33" s="65" t="s">
        <v>23</v>
      </c>
      <c r="Q33" s="66"/>
      <c r="R33" s="62"/>
      <c r="S33" s="62"/>
      <c r="T33" s="62"/>
    </row>
    <row r="34" spans="1:20" ht="75.75" customHeight="1">
      <c r="A34" s="104">
        <v>856</v>
      </c>
      <c r="B34" s="104" t="str">
        <f t="shared" si="0"/>
        <v>NO</v>
      </c>
      <c r="C34" s="104" t="str">
        <f t="shared" si="1"/>
        <v/>
      </c>
      <c r="D34" s="63" t="s">
        <v>18</v>
      </c>
      <c r="E34" s="106" t="s">
        <v>19</v>
      </c>
      <c r="F34" s="106" t="s">
        <v>19</v>
      </c>
      <c r="G34" s="104" t="s">
        <v>33</v>
      </c>
      <c r="H34" s="62"/>
      <c r="I34" s="62"/>
      <c r="J34" s="63" t="s">
        <v>20</v>
      </c>
      <c r="K34" s="104" t="s">
        <v>102</v>
      </c>
      <c r="L34" s="126">
        <f>IF(OR(D34="USA",D34="CANADA",D34="SVIZZERA",D34="CINA",D34="REGNO UNITO"),SUMIFS('MASSIMALI COMPLESSIVI'!C:C,'MASSIMALI COMPLESSIVI'!A:A,'4.MONOPOLIO-ESP. PREFERENZIALE'!J34,'MASSIMALI COMPLESSIVI'!B:B,'4.MONOPOLIO-ESP. PREFERENZIALE'!D34),0)</f>
        <v>0</v>
      </c>
      <c r="M34" s="64">
        <v>0</v>
      </c>
      <c r="N34" s="104">
        <f t="shared" si="2"/>
        <v>0</v>
      </c>
      <c r="O34" s="132">
        <f t="shared" si="3"/>
        <v>0</v>
      </c>
      <c r="P34" s="65" t="s">
        <v>23</v>
      </c>
      <c r="Q34" s="66"/>
      <c r="R34" s="62"/>
      <c r="S34" s="62"/>
      <c r="T34" s="62"/>
    </row>
    <row r="35" spans="1:20" ht="75.75" customHeight="1">
      <c r="A35" s="104">
        <v>857</v>
      </c>
      <c r="B35" s="104" t="str">
        <f t="shared" si="0"/>
        <v>NO</v>
      </c>
      <c r="C35" s="104" t="str">
        <f t="shared" si="1"/>
        <v/>
      </c>
      <c r="D35" s="63" t="s">
        <v>18</v>
      </c>
      <c r="E35" s="106" t="s">
        <v>19</v>
      </c>
      <c r="F35" s="106" t="s">
        <v>19</v>
      </c>
      <c r="G35" s="104" t="s">
        <v>33</v>
      </c>
      <c r="H35" s="62"/>
      <c r="I35" s="62"/>
      <c r="J35" s="63" t="s">
        <v>20</v>
      </c>
      <c r="K35" s="104" t="s">
        <v>102</v>
      </c>
      <c r="L35" s="126">
        <f>IF(OR(D35="USA",D35="CANADA",D35="SVIZZERA",D35="CINA",D35="REGNO UNITO"),SUMIFS('MASSIMALI COMPLESSIVI'!C:C,'MASSIMALI COMPLESSIVI'!A:A,'4.MONOPOLIO-ESP. PREFERENZIALE'!J35,'MASSIMALI COMPLESSIVI'!B:B,'4.MONOPOLIO-ESP. PREFERENZIALE'!D35),0)</f>
        <v>0</v>
      </c>
      <c r="M35" s="64">
        <v>0</v>
      </c>
      <c r="N35" s="104">
        <f t="shared" si="2"/>
        <v>0</v>
      </c>
      <c r="O35" s="132">
        <f t="shared" si="3"/>
        <v>0</v>
      </c>
      <c r="P35" s="65" t="s">
        <v>23</v>
      </c>
      <c r="Q35" s="66"/>
      <c r="R35" s="62"/>
      <c r="S35" s="62"/>
      <c r="T35" s="62"/>
    </row>
    <row r="36" spans="1:20" ht="75.75" customHeight="1">
      <c r="A36" s="104">
        <v>858</v>
      </c>
      <c r="B36" s="104" t="str">
        <f t="shared" si="0"/>
        <v>NO</v>
      </c>
      <c r="C36" s="104" t="str">
        <f t="shared" si="1"/>
        <v/>
      </c>
      <c r="D36" s="63" t="s">
        <v>18</v>
      </c>
      <c r="E36" s="106" t="s">
        <v>19</v>
      </c>
      <c r="F36" s="106" t="s">
        <v>19</v>
      </c>
      <c r="G36" s="104" t="s">
        <v>33</v>
      </c>
      <c r="H36" s="62"/>
      <c r="I36" s="62"/>
      <c r="J36" s="63" t="s">
        <v>20</v>
      </c>
      <c r="K36" s="104" t="s">
        <v>102</v>
      </c>
      <c r="L36" s="126">
        <f>IF(OR(D36="USA",D36="CANADA",D36="SVIZZERA",D36="CINA",D36="REGNO UNITO"),SUMIFS('MASSIMALI COMPLESSIVI'!C:C,'MASSIMALI COMPLESSIVI'!A:A,'4.MONOPOLIO-ESP. PREFERENZIALE'!J36,'MASSIMALI COMPLESSIVI'!B:B,'4.MONOPOLIO-ESP. PREFERENZIALE'!D36),0)</f>
        <v>0</v>
      </c>
      <c r="M36" s="64">
        <v>0</v>
      </c>
      <c r="N36" s="104">
        <f t="shared" si="2"/>
        <v>0</v>
      </c>
      <c r="O36" s="132">
        <f t="shared" si="3"/>
        <v>0</v>
      </c>
      <c r="P36" s="65" t="s">
        <v>23</v>
      </c>
      <c r="Q36" s="66"/>
      <c r="R36" s="62"/>
      <c r="S36" s="62"/>
      <c r="T36" s="62"/>
    </row>
    <row r="37" spans="1:20" ht="75.75" customHeight="1">
      <c r="A37" s="104">
        <v>859</v>
      </c>
      <c r="B37" s="104" t="str">
        <f t="shared" si="0"/>
        <v>NO</v>
      </c>
      <c r="C37" s="104" t="str">
        <f t="shared" si="1"/>
        <v/>
      </c>
      <c r="D37" s="63" t="s">
        <v>18</v>
      </c>
      <c r="E37" s="106" t="s">
        <v>19</v>
      </c>
      <c r="F37" s="106" t="s">
        <v>19</v>
      </c>
      <c r="G37" s="104" t="s">
        <v>33</v>
      </c>
      <c r="H37" s="62"/>
      <c r="I37" s="62"/>
      <c r="J37" s="63" t="s">
        <v>20</v>
      </c>
      <c r="K37" s="104" t="s">
        <v>102</v>
      </c>
      <c r="L37" s="126">
        <f>IF(OR(D37="USA",D37="CANADA",D37="SVIZZERA",D37="CINA",D37="REGNO UNITO"),SUMIFS('MASSIMALI COMPLESSIVI'!C:C,'MASSIMALI COMPLESSIVI'!A:A,'4.MONOPOLIO-ESP. PREFERENZIALE'!J37,'MASSIMALI COMPLESSIVI'!B:B,'4.MONOPOLIO-ESP. PREFERENZIALE'!D37),0)</f>
        <v>0</v>
      </c>
      <c r="M37" s="64">
        <v>0</v>
      </c>
      <c r="N37" s="104">
        <f t="shared" si="2"/>
        <v>0</v>
      </c>
      <c r="O37" s="132">
        <f t="shared" si="3"/>
        <v>0</v>
      </c>
      <c r="P37" s="65" t="s">
        <v>23</v>
      </c>
      <c r="Q37" s="66"/>
      <c r="R37" s="62"/>
      <c r="S37" s="62"/>
      <c r="T37" s="62"/>
    </row>
    <row r="38" spans="1:20" ht="75.75" customHeight="1">
      <c r="A38" s="104">
        <v>860</v>
      </c>
      <c r="B38" s="104" t="str">
        <f t="shared" si="0"/>
        <v>NO</v>
      </c>
      <c r="C38" s="104" t="str">
        <f t="shared" si="1"/>
        <v/>
      </c>
      <c r="D38" s="63" t="s">
        <v>18</v>
      </c>
      <c r="E38" s="106" t="s">
        <v>19</v>
      </c>
      <c r="F38" s="106" t="s">
        <v>19</v>
      </c>
      <c r="G38" s="104" t="s">
        <v>33</v>
      </c>
      <c r="H38" s="62"/>
      <c r="I38" s="62"/>
      <c r="J38" s="63" t="s">
        <v>20</v>
      </c>
      <c r="K38" s="104" t="s">
        <v>102</v>
      </c>
      <c r="L38" s="126">
        <f>IF(OR(D38="USA",D38="CANADA",D38="SVIZZERA",D38="CINA",D38="REGNO UNITO"),SUMIFS('MASSIMALI COMPLESSIVI'!C:C,'MASSIMALI COMPLESSIVI'!A:A,'4.MONOPOLIO-ESP. PREFERENZIALE'!J38,'MASSIMALI COMPLESSIVI'!B:B,'4.MONOPOLIO-ESP. PREFERENZIALE'!D38),0)</f>
        <v>0</v>
      </c>
      <c r="M38" s="64">
        <v>0</v>
      </c>
      <c r="N38" s="104">
        <f t="shared" si="2"/>
        <v>0</v>
      </c>
      <c r="O38" s="132">
        <f t="shared" si="3"/>
        <v>0</v>
      </c>
      <c r="P38" s="65" t="s">
        <v>23</v>
      </c>
      <c r="Q38" s="66"/>
      <c r="R38" s="62"/>
      <c r="S38" s="62"/>
      <c r="T38" s="62"/>
    </row>
    <row r="39" spans="1:20" ht="75.75" customHeight="1">
      <c r="A39" s="104">
        <v>861</v>
      </c>
      <c r="B39" s="104" t="str">
        <f t="shared" si="0"/>
        <v>NO</v>
      </c>
      <c r="C39" s="104" t="str">
        <f t="shared" si="1"/>
        <v/>
      </c>
      <c r="D39" s="63" t="s">
        <v>18</v>
      </c>
      <c r="E39" s="106" t="s">
        <v>19</v>
      </c>
      <c r="F39" s="106" t="s">
        <v>19</v>
      </c>
      <c r="G39" s="104" t="s">
        <v>33</v>
      </c>
      <c r="H39" s="62"/>
      <c r="I39" s="62"/>
      <c r="J39" s="63" t="s">
        <v>20</v>
      </c>
      <c r="K39" s="104" t="s">
        <v>102</v>
      </c>
      <c r="L39" s="126">
        <f>IF(OR(D39="USA",D39="CANADA",D39="SVIZZERA",D39="CINA",D39="REGNO UNITO"),SUMIFS('MASSIMALI COMPLESSIVI'!C:C,'MASSIMALI COMPLESSIVI'!A:A,'4.MONOPOLIO-ESP. PREFERENZIALE'!J39,'MASSIMALI COMPLESSIVI'!B:B,'4.MONOPOLIO-ESP. PREFERENZIALE'!D39),0)</f>
        <v>0</v>
      </c>
      <c r="M39" s="64">
        <v>0</v>
      </c>
      <c r="N39" s="104">
        <f t="shared" si="2"/>
        <v>0</v>
      </c>
      <c r="O39" s="132">
        <f t="shared" si="3"/>
        <v>0</v>
      </c>
      <c r="P39" s="65" t="s">
        <v>23</v>
      </c>
      <c r="Q39" s="66"/>
      <c r="R39" s="62"/>
      <c r="S39" s="62"/>
      <c r="T39" s="62"/>
    </row>
    <row r="40" spans="1:20" ht="75.75" customHeight="1">
      <c r="A40" s="104">
        <v>862</v>
      </c>
      <c r="B40" s="104" t="str">
        <f t="shared" si="0"/>
        <v>NO</v>
      </c>
      <c r="C40" s="104" t="str">
        <f t="shared" si="1"/>
        <v/>
      </c>
      <c r="D40" s="63" t="s">
        <v>18</v>
      </c>
      <c r="E40" s="106" t="s">
        <v>19</v>
      </c>
      <c r="F40" s="106" t="s">
        <v>19</v>
      </c>
      <c r="G40" s="104" t="s">
        <v>33</v>
      </c>
      <c r="H40" s="62"/>
      <c r="I40" s="62"/>
      <c r="J40" s="63" t="s">
        <v>20</v>
      </c>
      <c r="K40" s="104" t="s">
        <v>102</v>
      </c>
      <c r="L40" s="126">
        <f>IF(OR(D40="USA",D40="CANADA",D40="SVIZZERA",D40="CINA",D40="REGNO UNITO"),SUMIFS('MASSIMALI COMPLESSIVI'!C:C,'MASSIMALI COMPLESSIVI'!A:A,'4.MONOPOLIO-ESP. PREFERENZIALE'!J40,'MASSIMALI COMPLESSIVI'!B:B,'4.MONOPOLIO-ESP. PREFERENZIALE'!D40),0)</f>
        <v>0</v>
      </c>
      <c r="M40" s="64">
        <v>0</v>
      </c>
      <c r="N40" s="104">
        <f t="shared" si="2"/>
        <v>0</v>
      </c>
      <c r="O40" s="132">
        <f t="shared" si="3"/>
        <v>0</v>
      </c>
      <c r="P40" s="65" t="s">
        <v>23</v>
      </c>
      <c r="Q40" s="66"/>
      <c r="R40" s="62"/>
      <c r="S40" s="62"/>
      <c r="T40" s="62"/>
    </row>
    <row r="41" spans="1:20" ht="75.75" customHeight="1">
      <c r="A41" s="104">
        <v>863</v>
      </c>
      <c r="B41" s="104" t="str">
        <f t="shared" si="0"/>
        <v>NO</v>
      </c>
      <c r="C41" s="104" t="str">
        <f t="shared" si="1"/>
        <v/>
      </c>
      <c r="D41" s="63" t="s">
        <v>18</v>
      </c>
      <c r="E41" s="106" t="s">
        <v>19</v>
      </c>
      <c r="F41" s="106" t="s">
        <v>19</v>
      </c>
      <c r="G41" s="104" t="s">
        <v>33</v>
      </c>
      <c r="H41" s="62"/>
      <c r="I41" s="62"/>
      <c r="J41" s="63" t="s">
        <v>20</v>
      </c>
      <c r="K41" s="104" t="s">
        <v>102</v>
      </c>
      <c r="L41" s="126">
        <f>IF(OR(D41="USA",D41="CANADA",D41="SVIZZERA",D41="CINA",D41="REGNO UNITO"),SUMIFS('MASSIMALI COMPLESSIVI'!C:C,'MASSIMALI COMPLESSIVI'!A:A,'4.MONOPOLIO-ESP. PREFERENZIALE'!J41,'MASSIMALI COMPLESSIVI'!B:B,'4.MONOPOLIO-ESP. PREFERENZIALE'!D41),0)</f>
        <v>0</v>
      </c>
      <c r="M41" s="64">
        <v>0</v>
      </c>
      <c r="N41" s="104">
        <f t="shared" si="2"/>
        <v>0</v>
      </c>
      <c r="O41" s="132">
        <f t="shared" si="3"/>
        <v>0</v>
      </c>
      <c r="P41" s="65" t="s">
        <v>23</v>
      </c>
      <c r="Q41" s="66"/>
      <c r="R41" s="62"/>
      <c r="S41" s="62"/>
      <c r="T41" s="62"/>
    </row>
    <row r="42" spans="1:20" ht="75.75" customHeight="1">
      <c r="A42" s="104">
        <v>864</v>
      </c>
      <c r="B42" s="104" t="str">
        <f t="shared" si="0"/>
        <v>NO</v>
      </c>
      <c r="C42" s="104" t="str">
        <f t="shared" si="1"/>
        <v/>
      </c>
      <c r="D42" s="67" t="s">
        <v>18</v>
      </c>
      <c r="E42" s="106" t="s">
        <v>19</v>
      </c>
      <c r="F42" s="106" t="s">
        <v>19</v>
      </c>
      <c r="G42" s="104" t="s">
        <v>33</v>
      </c>
      <c r="H42" s="62"/>
      <c r="I42" s="62"/>
      <c r="J42" s="63" t="s">
        <v>20</v>
      </c>
      <c r="K42" s="104" t="s">
        <v>102</v>
      </c>
      <c r="L42" s="126">
        <f>IF(OR(D42="USA",D42="CANADA",D42="SVIZZERA",D42="CINA",D42="REGNO UNITO"),SUMIFS('MASSIMALI COMPLESSIVI'!C:C,'MASSIMALI COMPLESSIVI'!A:A,'4.MONOPOLIO-ESP. PREFERENZIALE'!J42,'MASSIMALI COMPLESSIVI'!B:B,'4.MONOPOLIO-ESP. PREFERENZIALE'!D42),0)</f>
        <v>0</v>
      </c>
      <c r="M42" s="64">
        <v>0</v>
      </c>
      <c r="N42" s="104">
        <f t="shared" si="2"/>
        <v>0</v>
      </c>
      <c r="O42" s="132">
        <f t="shared" si="3"/>
        <v>0</v>
      </c>
      <c r="P42" s="69" t="s">
        <v>23</v>
      </c>
      <c r="Q42" s="70"/>
      <c r="R42" s="68"/>
      <c r="S42" s="68"/>
      <c r="T42" s="68"/>
    </row>
    <row r="43" spans="1:20" ht="75.75" customHeight="1">
      <c r="A43" s="104">
        <v>865</v>
      </c>
      <c r="B43" s="104" t="str">
        <f t="shared" si="0"/>
        <v>NO</v>
      </c>
      <c r="C43" s="104" t="str">
        <f t="shared" si="1"/>
        <v/>
      </c>
      <c r="D43" s="63" t="s">
        <v>18</v>
      </c>
      <c r="E43" s="106" t="s">
        <v>19</v>
      </c>
      <c r="F43" s="106" t="s">
        <v>19</v>
      </c>
      <c r="G43" s="104" t="s">
        <v>33</v>
      </c>
      <c r="H43" s="62"/>
      <c r="I43" s="62"/>
      <c r="J43" s="63" t="s">
        <v>20</v>
      </c>
      <c r="K43" s="104" t="s">
        <v>102</v>
      </c>
      <c r="L43" s="126">
        <f>IF(OR(D43="USA",D43="CANADA",D43="SVIZZERA",D43="CINA",D43="REGNO UNITO"),SUMIFS('MASSIMALI COMPLESSIVI'!C:C,'MASSIMALI COMPLESSIVI'!A:A,'4.MONOPOLIO-ESP. PREFERENZIALE'!J43,'MASSIMALI COMPLESSIVI'!B:B,'4.MONOPOLIO-ESP. PREFERENZIALE'!D43),0)</f>
        <v>0</v>
      </c>
      <c r="M43" s="64">
        <v>0</v>
      </c>
      <c r="N43" s="104">
        <f t="shared" si="2"/>
        <v>0</v>
      </c>
      <c r="O43" s="132">
        <f t="shared" si="3"/>
        <v>0</v>
      </c>
      <c r="P43" s="65" t="s">
        <v>23</v>
      </c>
      <c r="Q43" s="66"/>
      <c r="R43" s="62"/>
      <c r="S43" s="62"/>
      <c r="T43" s="62"/>
    </row>
    <row r="44" spans="1:20" ht="75.75" customHeight="1">
      <c r="A44" s="104">
        <v>866</v>
      </c>
      <c r="B44" s="104" t="str">
        <f t="shared" si="0"/>
        <v>NO</v>
      </c>
      <c r="C44" s="104" t="str">
        <f t="shared" si="1"/>
        <v/>
      </c>
      <c r="D44" s="63" t="s">
        <v>18</v>
      </c>
      <c r="E44" s="106" t="s">
        <v>19</v>
      </c>
      <c r="F44" s="106" t="s">
        <v>19</v>
      </c>
      <c r="G44" s="104" t="s">
        <v>33</v>
      </c>
      <c r="H44" s="62"/>
      <c r="I44" s="62"/>
      <c r="J44" s="63" t="s">
        <v>20</v>
      </c>
      <c r="K44" s="104" t="s">
        <v>102</v>
      </c>
      <c r="L44" s="126">
        <f>IF(OR(D44="USA",D44="CANADA",D44="SVIZZERA",D44="CINA",D44="REGNO UNITO"),SUMIFS('MASSIMALI COMPLESSIVI'!C:C,'MASSIMALI COMPLESSIVI'!A:A,'4.MONOPOLIO-ESP. PREFERENZIALE'!J44,'MASSIMALI COMPLESSIVI'!B:B,'4.MONOPOLIO-ESP. PREFERENZIALE'!D44),0)</f>
        <v>0</v>
      </c>
      <c r="M44" s="64">
        <v>0</v>
      </c>
      <c r="N44" s="104">
        <f t="shared" si="2"/>
        <v>0</v>
      </c>
      <c r="O44" s="132">
        <f t="shared" si="3"/>
        <v>0</v>
      </c>
      <c r="P44" s="65" t="s">
        <v>23</v>
      </c>
      <c r="Q44" s="66"/>
      <c r="R44" s="62"/>
      <c r="S44" s="62"/>
      <c r="T44" s="62"/>
    </row>
    <row r="45" spans="1:20" ht="75.75" customHeight="1">
      <c r="A45" s="104">
        <v>867</v>
      </c>
      <c r="B45" s="104" t="str">
        <f t="shared" si="0"/>
        <v>NO</v>
      </c>
      <c r="C45" s="104" t="str">
        <f t="shared" si="1"/>
        <v/>
      </c>
      <c r="D45" s="63" t="s">
        <v>18</v>
      </c>
      <c r="E45" s="106" t="s">
        <v>19</v>
      </c>
      <c r="F45" s="106" t="s">
        <v>19</v>
      </c>
      <c r="G45" s="104" t="s">
        <v>33</v>
      </c>
      <c r="H45" s="62"/>
      <c r="I45" s="62"/>
      <c r="J45" s="63" t="s">
        <v>20</v>
      </c>
      <c r="K45" s="104" t="s">
        <v>102</v>
      </c>
      <c r="L45" s="126">
        <f>IF(OR(D45="USA",D45="CANADA",D45="SVIZZERA",D45="CINA",D45="REGNO UNITO"),SUMIFS('MASSIMALI COMPLESSIVI'!C:C,'MASSIMALI COMPLESSIVI'!A:A,'4.MONOPOLIO-ESP. PREFERENZIALE'!J45,'MASSIMALI COMPLESSIVI'!B:B,'4.MONOPOLIO-ESP. PREFERENZIALE'!D45),0)</f>
        <v>0</v>
      </c>
      <c r="M45" s="64">
        <v>0</v>
      </c>
      <c r="N45" s="104">
        <f t="shared" si="2"/>
        <v>0</v>
      </c>
      <c r="O45" s="132">
        <f t="shared" si="3"/>
        <v>0</v>
      </c>
      <c r="P45" s="65" t="s">
        <v>23</v>
      </c>
      <c r="Q45" s="66"/>
      <c r="R45" s="62"/>
      <c r="S45" s="62"/>
      <c r="T45" s="62"/>
    </row>
    <row r="46" spans="1:20" ht="75.75" customHeight="1">
      <c r="A46" s="104">
        <v>868</v>
      </c>
      <c r="B46" s="104" t="str">
        <f t="shared" si="0"/>
        <v>NO</v>
      </c>
      <c r="C46" s="104" t="str">
        <f t="shared" si="1"/>
        <v/>
      </c>
      <c r="D46" s="63" t="s">
        <v>18</v>
      </c>
      <c r="E46" s="106" t="s">
        <v>19</v>
      </c>
      <c r="F46" s="106" t="s">
        <v>19</v>
      </c>
      <c r="G46" s="104" t="s">
        <v>33</v>
      </c>
      <c r="H46" s="62"/>
      <c r="I46" s="62"/>
      <c r="J46" s="63" t="s">
        <v>20</v>
      </c>
      <c r="K46" s="104" t="s">
        <v>102</v>
      </c>
      <c r="L46" s="126">
        <f>IF(OR(D46="USA",D46="CANADA",D46="SVIZZERA",D46="CINA",D46="REGNO UNITO"),SUMIFS('MASSIMALI COMPLESSIVI'!C:C,'MASSIMALI COMPLESSIVI'!A:A,'4.MONOPOLIO-ESP. PREFERENZIALE'!J46,'MASSIMALI COMPLESSIVI'!B:B,'4.MONOPOLIO-ESP. PREFERENZIALE'!D46),0)</f>
        <v>0</v>
      </c>
      <c r="M46" s="64">
        <v>0</v>
      </c>
      <c r="N46" s="104">
        <f t="shared" si="2"/>
        <v>0</v>
      </c>
      <c r="O46" s="132">
        <f t="shared" si="3"/>
        <v>0</v>
      </c>
      <c r="P46" s="65" t="s">
        <v>23</v>
      </c>
      <c r="Q46" s="66"/>
      <c r="R46" s="62"/>
      <c r="S46" s="62"/>
      <c r="T46" s="62"/>
    </row>
    <row r="47" spans="1:20" ht="75.75" customHeight="1">
      <c r="A47" s="104">
        <v>869</v>
      </c>
      <c r="B47" s="104" t="str">
        <f t="shared" si="0"/>
        <v>NO</v>
      </c>
      <c r="C47" s="104" t="str">
        <f t="shared" si="1"/>
        <v/>
      </c>
      <c r="D47" s="63" t="s">
        <v>18</v>
      </c>
      <c r="E47" s="106" t="s">
        <v>19</v>
      </c>
      <c r="F47" s="106" t="s">
        <v>19</v>
      </c>
      <c r="G47" s="104" t="s">
        <v>33</v>
      </c>
      <c r="H47" s="62"/>
      <c r="I47" s="62"/>
      <c r="J47" s="63" t="s">
        <v>20</v>
      </c>
      <c r="K47" s="104" t="s">
        <v>102</v>
      </c>
      <c r="L47" s="126">
        <f>IF(OR(D47="USA",D47="CANADA",D47="SVIZZERA",D47="CINA",D47="REGNO UNITO"),SUMIFS('MASSIMALI COMPLESSIVI'!C:C,'MASSIMALI COMPLESSIVI'!A:A,'4.MONOPOLIO-ESP. PREFERENZIALE'!J47,'MASSIMALI COMPLESSIVI'!B:B,'4.MONOPOLIO-ESP. PREFERENZIALE'!D47),0)</f>
        <v>0</v>
      </c>
      <c r="M47" s="64">
        <v>0</v>
      </c>
      <c r="N47" s="104">
        <f t="shared" si="2"/>
        <v>0</v>
      </c>
      <c r="O47" s="132">
        <f t="shared" si="3"/>
        <v>0</v>
      </c>
      <c r="P47" s="65" t="s">
        <v>23</v>
      </c>
      <c r="Q47" s="66"/>
      <c r="R47" s="62"/>
      <c r="S47" s="62"/>
      <c r="T47" s="62"/>
    </row>
    <row r="48" spans="1:20" ht="75.75" customHeight="1">
      <c r="A48" s="104">
        <v>870</v>
      </c>
      <c r="B48" s="104" t="str">
        <f t="shared" si="0"/>
        <v>NO</v>
      </c>
      <c r="C48" s="104" t="str">
        <f t="shared" si="1"/>
        <v/>
      </c>
      <c r="D48" s="63" t="s">
        <v>18</v>
      </c>
      <c r="E48" s="106" t="s">
        <v>19</v>
      </c>
      <c r="F48" s="106" t="s">
        <v>19</v>
      </c>
      <c r="G48" s="104" t="s">
        <v>33</v>
      </c>
      <c r="H48" s="62"/>
      <c r="I48" s="62"/>
      <c r="J48" s="63" t="s">
        <v>20</v>
      </c>
      <c r="K48" s="104" t="s">
        <v>102</v>
      </c>
      <c r="L48" s="126">
        <f>IF(OR(D48="USA",D48="CANADA",D48="SVIZZERA",D48="CINA",D48="REGNO UNITO"),SUMIFS('MASSIMALI COMPLESSIVI'!C:C,'MASSIMALI COMPLESSIVI'!A:A,'4.MONOPOLIO-ESP. PREFERENZIALE'!J48,'MASSIMALI COMPLESSIVI'!B:B,'4.MONOPOLIO-ESP. PREFERENZIALE'!D48),0)</f>
        <v>0</v>
      </c>
      <c r="M48" s="64">
        <v>0</v>
      </c>
      <c r="N48" s="104">
        <f t="shared" si="2"/>
        <v>0</v>
      </c>
      <c r="O48" s="132">
        <f t="shared" si="3"/>
        <v>0</v>
      </c>
      <c r="P48" s="65" t="s">
        <v>23</v>
      </c>
      <c r="Q48" s="66"/>
      <c r="R48" s="62"/>
      <c r="S48" s="62"/>
      <c r="T48" s="62"/>
    </row>
    <row r="49" spans="1:20" ht="75.75" customHeight="1">
      <c r="A49" s="104">
        <v>871</v>
      </c>
      <c r="B49" s="104" t="str">
        <f t="shared" si="0"/>
        <v>NO</v>
      </c>
      <c r="C49" s="104" t="str">
        <f t="shared" si="1"/>
        <v/>
      </c>
      <c r="D49" s="63" t="s">
        <v>18</v>
      </c>
      <c r="E49" s="106" t="s">
        <v>19</v>
      </c>
      <c r="F49" s="106" t="s">
        <v>19</v>
      </c>
      <c r="G49" s="104" t="s">
        <v>33</v>
      </c>
      <c r="H49" s="62"/>
      <c r="I49" s="62"/>
      <c r="J49" s="63" t="s">
        <v>20</v>
      </c>
      <c r="K49" s="104" t="s">
        <v>102</v>
      </c>
      <c r="L49" s="126">
        <f>IF(OR(D49="USA",D49="CANADA",D49="SVIZZERA",D49="CINA",D49="REGNO UNITO"),SUMIFS('MASSIMALI COMPLESSIVI'!C:C,'MASSIMALI COMPLESSIVI'!A:A,'4.MONOPOLIO-ESP. PREFERENZIALE'!J49,'MASSIMALI COMPLESSIVI'!B:B,'4.MONOPOLIO-ESP. PREFERENZIALE'!D49),0)</f>
        <v>0</v>
      </c>
      <c r="M49" s="64">
        <v>0</v>
      </c>
      <c r="N49" s="104">
        <f t="shared" si="2"/>
        <v>0</v>
      </c>
      <c r="O49" s="132">
        <f t="shared" si="3"/>
        <v>0</v>
      </c>
      <c r="P49" s="65" t="s">
        <v>23</v>
      </c>
      <c r="Q49" s="66"/>
      <c r="R49" s="62"/>
      <c r="S49" s="62"/>
      <c r="T49" s="62"/>
    </row>
    <row r="50" spans="1:20" ht="75.75" customHeight="1">
      <c r="A50" s="104">
        <v>872</v>
      </c>
      <c r="B50" s="104" t="str">
        <f t="shared" si="0"/>
        <v>NO</v>
      </c>
      <c r="C50" s="104" t="str">
        <f t="shared" si="1"/>
        <v/>
      </c>
      <c r="D50" s="63" t="s">
        <v>18</v>
      </c>
      <c r="E50" s="106" t="s">
        <v>19</v>
      </c>
      <c r="F50" s="106" t="s">
        <v>19</v>
      </c>
      <c r="G50" s="104" t="s">
        <v>33</v>
      </c>
      <c r="H50" s="62"/>
      <c r="I50" s="62"/>
      <c r="J50" s="63" t="s">
        <v>20</v>
      </c>
      <c r="K50" s="104" t="s">
        <v>102</v>
      </c>
      <c r="L50" s="126">
        <f>IF(OR(D50="USA",D50="CANADA",D50="SVIZZERA",D50="CINA",D50="REGNO UNITO"),SUMIFS('MASSIMALI COMPLESSIVI'!C:C,'MASSIMALI COMPLESSIVI'!A:A,'4.MONOPOLIO-ESP. PREFERENZIALE'!J50,'MASSIMALI COMPLESSIVI'!B:B,'4.MONOPOLIO-ESP. PREFERENZIALE'!D50),0)</f>
        <v>0</v>
      </c>
      <c r="M50" s="64">
        <v>0</v>
      </c>
      <c r="N50" s="104">
        <f t="shared" si="2"/>
        <v>0</v>
      </c>
      <c r="O50" s="132">
        <f t="shared" si="3"/>
        <v>0</v>
      </c>
      <c r="P50" s="65" t="s">
        <v>23</v>
      </c>
      <c r="Q50" s="66"/>
      <c r="R50" s="62"/>
      <c r="S50" s="62"/>
      <c r="T50" s="62"/>
    </row>
    <row r="51" spans="1:20" ht="75.75" customHeight="1">
      <c r="A51" s="104">
        <v>873</v>
      </c>
      <c r="B51" s="104" t="str">
        <f t="shared" si="0"/>
        <v>NO</v>
      </c>
      <c r="C51" s="104" t="str">
        <f t="shared" si="1"/>
        <v/>
      </c>
      <c r="D51" s="63" t="s">
        <v>18</v>
      </c>
      <c r="E51" s="106" t="s">
        <v>19</v>
      </c>
      <c r="F51" s="106" t="s">
        <v>19</v>
      </c>
      <c r="G51" s="104" t="s">
        <v>33</v>
      </c>
      <c r="H51" s="62"/>
      <c r="I51" s="62"/>
      <c r="J51" s="63" t="s">
        <v>20</v>
      </c>
      <c r="K51" s="104" t="s">
        <v>102</v>
      </c>
      <c r="L51" s="126">
        <f>IF(OR(D51="USA",D51="CANADA",D51="SVIZZERA",D51="CINA",D51="REGNO UNITO"),SUMIFS('MASSIMALI COMPLESSIVI'!C:C,'MASSIMALI COMPLESSIVI'!A:A,'4.MONOPOLIO-ESP. PREFERENZIALE'!J51,'MASSIMALI COMPLESSIVI'!B:B,'4.MONOPOLIO-ESP. PREFERENZIALE'!D51),0)</f>
        <v>0</v>
      </c>
      <c r="M51" s="64">
        <v>0</v>
      </c>
      <c r="N51" s="104">
        <f t="shared" si="2"/>
        <v>0</v>
      </c>
      <c r="O51" s="132">
        <f t="shared" si="3"/>
        <v>0</v>
      </c>
      <c r="P51" s="65" t="s">
        <v>23</v>
      </c>
      <c r="Q51" s="66"/>
      <c r="R51" s="62"/>
      <c r="S51" s="62"/>
      <c r="T51" s="62"/>
    </row>
    <row r="52" spans="1:20" ht="75.75" customHeight="1">
      <c r="A52" s="104">
        <v>874</v>
      </c>
      <c r="B52" s="104" t="str">
        <f t="shared" si="0"/>
        <v>NO</v>
      </c>
      <c r="C52" s="104" t="str">
        <f t="shared" si="1"/>
        <v/>
      </c>
      <c r="D52" s="63" t="s">
        <v>18</v>
      </c>
      <c r="E52" s="106" t="s">
        <v>19</v>
      </c>
      <c r="F52" s="106" t="s">
        <v>19</v>
      </c>
      <c r="G52" s="104" t="s">
        <v>33</v>
      </c>
      <c r="H52" s="62"/>
      <c r="I52" s="62"/>
      <c r="J52" s="63" t="s">
        <v>20</v>
      </c>
      <c r="K52" s="104" t="s">
        <v>102</v>
      </c>
      <c r="L52" s="126">
        <f>IF(OR(D52="USA",D52="CANADA",D52="SVIZZERA",D52="CINA",D52="REGNO UNITO"),SUMIFS('MASSIMALI COMPLESSIVI'!C:C,'MASSIMALI COMPLESSIVI'!A:A,'4.MONOPOLIO-ESP. PREFERENZIALE'!J52,'MASSIMALI COMPLESSIVI'!B:B,'4.MONOPOLIO-ESP. PREFERENZIALE'!D52),0)</f>
        <v>0</v>
      </c>
      <c r="M52" s="64">
        <v>0</v>
      </c>
      <c r="N52" s="104">
        <f t="shared" si="2"/>
        <v>0</v>
      </c>
      <c r="O52" s="132">
        <f t="shared" si="3"/>
        <v>0</v>
      </c>
      <c r="P52" s="65" t="s">
        <v>23</v>
      </c>
      <c r="Q52" s="66"/>
      <c r="R52" s="62"/>
      <c r="S52" s="62"/>
      <c r="T52" s="62"/>
    </row>
    <row r="53" spans="1:20" ht="75.75" customHeight="1">
      <c r="A53" s="104">
        <v>875</v>
      </c>
      <c r="B53" s="104" t="str">
        <f t="shared" si="0"/>
        <v>NO</v>
      </c>
      <c r="C53" s="104" t="str">
        <f t="shared" si="1"/>
        <v/>
      </c>
      <c r="D53" s="63" t="s">
        <v>18</v>
      </c>
      <c r="E53" s="106" t="s">
        <v>19</v>
      </c>
      <c r="F53" s="106" t="s">
        <v>19</v>
      </c>
      <c r="G53" s="104" t="s">
        <v>33</v>
      </c>
      <c r="H53" s="62"/>
      <c r="I53" s="62"/>
      <c r="J53" s="63" t="s">
        <v>20</v>
      </c>
      <c r="K53" s="104" t="s">
        <v>102</v>
      </c>
      <c r="L53" s="126">
        <f>IF(OR(D53="USA",D53="CANADA",D53="SVIZZERA",D53="CINA",D53="REGNO UNITO"),SUMIFS('MASSIMALI COMPLESSIVI'!C:C,'MASSIMALI COMPLESSIVI'!A:A,'4.MONOPOLIO-ESP. PREFERENZIALE'!J53,'MASSIMALI COMPLESSIVI'!B:B,'4.MONOPOLIO-ESP. PREFERENZIALE'!D53),0)</f>
        <v>0</v>
      </c>
      <c r="M53" s="64">
        <v>0</v>
      </c>
      <c r="N53" s="104">
        <f t="shared" si="2"/>
        <v>0</v>
      </c>
      <c r="O53" s="132">
        <f t="shared" si="3"/>
        <v>0</v>
      </c>
      <c r="P53" s="65" t="s">
        <v>23</v>
      </c>
      <c r="Q53" s="66"/>
      <c r="R53" s="62"/>
      <c r="S53" s="62"/>
      <c r="T53" s="62"/>
    </row>
  </sheetData>
  <sheetProtection algorithmName="SHA-512" hashValue="hNx1jz/gr1vmcYiZg6BNLoBvYnaurjk9pbjflajsPKvjzWnUPS5dCAm7x+iJmHj0BAyNtsX550xzCG0xei9AwQ==" saltValue="ev4gMg27f0zy1MNAv3kD9Q==" spinCount="100000" sheet="1" objects="1" scenarios="1"/>
  <conditionalFormatting sqref="D2:D53">
    <cfRule type="containsText" dxfId="4" priority="6" operator="containsText" text="SELEZIONARE">
      <formula>NOT(ISERROR(SEARCH("SELEZIONARE",D2)))</formula>
    </cfRule>
  </conditionalFormatting>
  <conditionalFormatting sqref="J2:J53">
    <cfRule type="containsText" dxfId="3" priority="5" operator="containsText" text="SELEZIONARE">
      <formula>NOT(ISERROR(SEARCH("SELEZIONARE",J2)))</formula>
    </cfRule>
  </conditionalFormatting>
  <conditionalFormatting sqref="N2:O53 Q2:T53">
    <cfRule type="cellIs" dxfId="2" priority="7" operator="greaterThan">
      <formula>0</formula>
    </cfRule>
  </conditionalFormatting>
  <conditionalFormatting sqref="P2:P53">
    <cfRule type="containsText" dxfId="1" priority="4" operator="containsText" text="SELEZIONE">
      <formula>NOT(ISERROR(SEARCH("SELEZIONE",P2)))</formula>
    </cfRule>
  </conditionalFormatting>
  <dataValidations count="1">
    <dataValidation type="list" allowBlank="1" showInputMessage="1" showErrorMessage="1" sqref="J2:J53" xr:uid="{00000000-0002-0000-0300-000000000000}">
      <formula1>$BE$2:$BE$4</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1000000}">
          <x14:formula1>
            <xm:f>'TENDINE UGUALI A TUTTI I PAESI'!$C$1:$C$14</xm:f>
          </x14:formula1>
          <xm:sqref>P2:P53</xm:sqref>
        </x14:dataValidation>
        <x14:dataValidation type="list" allowBlank="1" showInputMessage="1" showErrorMessage="1" xr:uid="{00000000-0002-0000-0300-000002000000}">
          <x14:formula1>
            <xm:f>'TENDINE UGUALI A TUTTI I PAESI'!$A$1:$A$29</xm:f>
          </x14:formula1>
          <xm:sqref>D2:D53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F30"/>
  <sheetViews>
    <sheetView workbookViewId="0">
      <selection activeCell="C8" sqref="C8"/>
    </sheetView>
  </sheetViews>
  <sheetFormatPr defaultColWidth="9.140625" defaultRowHeight="15"/>
  <cols>
    <col min="1" max="1" width="23.5703125" style="102" bestFit="1" customWidth="1"/>
    <col min="2" max="2" width="26.28515625" style="102" customWidth="1"/>
    <col min="3" max="3" width="25.42578125" style="102" customWidth="1"/>
    <col min="4" max="4" width="22" style="102" customWidth="1"/>
    <col min="5" max="5" width="22.140625" style="102" customWidth="1"/>
    <col min="6" max="6" width="18.140625" style="141" customWidth="1"/>
    <col min="7" max="16384" width="9.140625" style="102"/>
  </cols>
  <sheetData>
    <row r="1" spans="1:6" s="141" customFormat="1" ht="30.75" thickBot="1">
      <c r="A1" s="137" t="s">
        <v>105</v>
      </c>
      <c r="B1" s="138" t="s">
        <v>106</v>
      </c>
      <c r="C1" s="138" t="s">
        <v>107</v>
      </c>
      <c r="D1" s="138" t="s">
        <v>108</v>
      </c>
      <c r="E1" s="139" t="s">
        <v>109</v>
      </c>
      <c r="F1" s="140" t="s">
        <v>110</v>
      </c>
    </row>
    <row r="2" spans="1:6">
      <c r="A2" s="142" t="s">
        <v>111</v>
      </c>
      <c r="B2" s="143">
        <f>SUMIF('1.DEG-INCOMING-TRASFERTE-SPED'!D:D,'TOTALE RICHIESTO'!A:A,'1.DEG-INCOMING-TRASFERTE-SPED'!O:O)</f>
        <v>0</v>
      </c>
      <c r="C2" s="144">
        <f>SUMIF('2.FIERE - TRASFERTE - SPED'!D:D,'TOTALE RICHIESTO'!A:A,'2.FIERE - TRASFERTE - SPED'!O:O)</f>
        <v>0</v>
      </c>
      <c r="D2" s="144">
        <f>SUMIF('3.MAT-VIDEO-SOCIAL-RIVISTA'!D:D,'TOTALE RICHIESTO'!A:A,'3.MAT-VIDEO-SOCIAL-RIVISTA'!O:O)</f>
        <v>0</v>
      </c>
      <c r="E2" s="145">
        <f>SUMIF('4.MONOPOLIO-ESP. PREFERENZIALE'!D:D,'TOTALE RICHIESTO'!A:A,'4.MONOPOLIO-ESP. PREFERENZIALE'!O:O)</f>
        <v>0</v>
      </c>
      <c r="F2" s="146">
        <f>SUM(B2:E2)</f>
        <v>0</v>
      </c>
    </row>
    <row r="3" spans="1:6">
      <c r="A3" s="147" t="s">
        <v>112</v>
      </c>
      <c r="B3" s="148">
        <f>SUMIF('1.DEG-INCOMING-TRASFERTE-SPED'!D:D,'TOTALE RICHIESTO'!A:A,'1.DEG-INCOMING-TRASFERTE-SPED'!O:O)</f>
        <v>0</v>
      </c>
      <c r="C3" s="149">
        <f>SUMIF('2.FIERE - TRASFERTE - SPED'!D:D,'TOTALE RICHIESTO'!A:A,'2.FIERE - TRASFERTE - SPED'!O:O)</f>
        <v>0</v>
      </c>
      <c r="D3" s="149">
        <f>SUMIF('3.MAT-VIDEO-SOCIAL-RIVISTA'!D:D,'TOTALE RICHIESTO'!A:A,'3.MAT-VIDEO-SOCIAL-RIVISTA'!O:O)</f>
        <v>0</v>
      </c>
      <c r="E3" s="150">
        <f>SUMIF('4.MONOPOLIO-ESP. PREFERENZIALE'!D:D,'TOTALE RICHIESTO'!A:A,'4.MONOPOLIO-ESP. PREFERENZIALE'!O:O)</f>
        <v>0</v>
      </c>
      <c r="F3" s="146">
        <f t="shared" ref="F3:F29" si="0">SUM(B3:E3)</f>
        <v>0</v>
      </c>
    </row>
    <row r="4" spans="1:6">
      <c r="A4" s="147" t="s">
        <v>113</v>
      </c>
      <c r="B4" s="148">
        <f>SUMIF('1.DEG-INCOMING-TRASFERTE-SPED'!D:D,'TOTALE RICHIESTO'!A:A,'1.DEG-INCOMING-TRASFERTE-SPED'!O:O)</f>
        <v>0</v>
      </c>
      <c r="C4" s="149">
        <f>SUMIF('2.FIERE - TRASFERTE - SPED'!D:D,'TOTALE RICHIESTO'!A:A,'2.FIERE - TRASFERTE - SPED'!O:O)</f>
        <v>0</v>
      </c>
      <c r="D4" s="149">
        <f>SUMIF('3.MAT-VIDEO-SOCIAL-RIVISTA'!D:D,'TOTALE RICHIESTO'!A:A,'3.MAT-VIDEO-SOCIAL-RIVISTA'!O:O)</f>
        <v>0</v>
      </c>
      <c r="E4" s="150">
        <f>SUMIF('4.MONOPOLIO-ESP. PREFERENZIALE'!D:D,'TOTALE RICHIESTO'!A:A,'4.MONOPOLIO-ESP. PREFERENZIALE'!O:O)</f>
        <v>0</v>
      </c>
      <c r="F4" s="146">
        <f t="shared" si="0"/>
        <v>0</v>
      </c>
    </row>
    <row r="5" spans="1:6">
      <c r="A5" s="147" t="s">
        <v>114</v>
      </c>
      <c r="B5" s="148">
        <f>SUMIF('1.DEG-INCOMING-TRASFERTE-SPED'!D:D,'TOTALE RICHIESTO'!A:A,'1.DEG-INCOMING-TRASFERTE-SPED'!O:O)</f>
        <v>0</v>
      </c>
      <c r="C5" s="149">
        <f>SUMIF('2.FIERE - TRASFERTE - SPED'!D:D,'TOTALE RICHIESTO'!A:A,'2.FIERE - TRASFERTE - SPED'!O:O)</f>
        <v>0</v>
      </c>
      <c r="D5" s="149">
        <f>SUMIF('3.MAT-VIDEO-SOCIAL-RIVISTA'!D:D,'TOTALE RICHIESTO'!A:A,'3.MAT-VIDEO-SOCIAL-RIVISTA'!O:O)</f>
        <v>0</v>
      </c>
      <c r="E5" s="150">
        <f>SUMIF('4.MONOPOLIO-ESP. PREFERENZIALE'!D:D,'TOTALE RICHIESTO'!A:A,'4.MONOPOLIO-ESP. PREFERENZIALE'!O:O)</f>
        <v>0</v>
      </c>
      <c r="F5" s="146">
        <f t="shared" si="0"/>
        <v>0</v>
      </c>
    </row>
    <row r="6" spans="1:6">
      <c r="A6" s="147" t="s">
        <v>115</v>
      </c>
      <c r="B6" s="148">
        <f>SUMIF('1.DEG-INCOMING-TRASFERTE-SPED'!D:D,'TOTALE RICHIESTO'!A:A,'1.DEG-INCOMING-TRASFERTE-SPED'!O:O)</f>
        <v>0</v>
      </c>
      <c r="C6" s="149">
        <f>SUMIF('2.FIERE - TRASFERTE - SPED'!D:D,'TOTALE RICHIESTO'!A:A,'2.FIERE - TRASFERTE - SPED'!O:O)</f>
        <v>0</v>
      </c>
      <c r="D6" s="149">
        <f>SUMIF('3.MAT-VIDEO-SOCIAL-RIVISTA'!D:D,'TOTALE RICHIESTO'!A:A,'3.MAT-VIDEO-SOCIAL-RIVISTA'!O:O)</f>
        <v>0</v>
      </c>
      <c r="E6" s="150">
        <f>SUMIF('4.MONOPOLIO-ESP. PREFERENZIALE'!D:D,'TOTALE RICHIESTO'!A:A,'4.MONOPOLIO-ESP. PREFERENZIALE'!O:O)</f>
        <v>0</v>
      </c>
      <c r="F6" s="146">
        <f t="shared" si="0"/>
        <v>0</v>
      </c>
    </row>
    <row r="7" spans="1:6">
      <c r="A7" s="147" t="s">
        <v>116</v>
      </c>
      <c r="B7" s="148">
        <f>SUMIF('1.DEG-INCOMING-TRASFERTE-SPED'!D:D,'TOTALE RICHIESTO'!A:A,'1.DEG-INCOMING-TRASFERTE-SPED'!O:O)</f>
        <v>0</v>
      </c>
      <c r="C7" s="149">
        <f>SUMIF('2.FIERE - TRASFERTE - SPED'!D:D,'TOTALE RICHIESTO'!A:A,'2.FIERE - TRASFERTE - SPED'!O:O)</f>
        <v>0</v>
      </c>
      <c r="D7" s="149">
        <f>SUMIF('3.MAT-VIDEO-SOCIAL-RIVISTA'!D:D,'TOTALE RICHIESTO'!A:A,'3.MAT-VIDEO-SOCIAL-RIVISTA'!O:O)</f>
        <v>0</v>
      </c>
      <c r="E7" s="150">
        <f>SUMIF('4.MONOPOLIO-ESP. PREFERENZIALE'!D:D,'TOTALE RICHIESTO'!A:A,'4.MONOPOLIO-ESP. PREFERENZIALE'!O:O)</f>
        <v>0</v>
      </c>
      <c r="F7" s="146">
        <f t="shared" si="0"/>
        <v>0</v>
      </c>
    </row>
    <row r="8" spans="1:6">
      <c r="A8" s="147" t="s">
        <v>117</v>
      </c>
      <c r="B8" s="148">
        <f>SUMIF('1.DEG-INCOMING-TRASFERTE-SPED'!D:D,'TOTALE RICHIESTO'!A:A,'1.DEG-INCOMING-TRASFERTE-SPED'!O:O)</f>
        <v>0</v>
      </c>
      <c r="C8" s="149">
        <f>SUMIF('2.FIERE - TRASFERTE - SPED'!D:D,'TOTALE RICHIESTO'!A:A,'2.FIERE - TRASFERTE - SPED'!O:O)</f>
        <v>0</v>
      </c>
      <c r="D8" s="149">
        <f>SUMIF('3.MAT-VIDEO-SOCIAL-RIVISTA'!D:D,'TOTALE RICHIESTO'!A:A,'3.MAT-VIDEO-SOCIAL-RIVISTA'!O:O)</f>
        <v>0</v>
      </c>
      <c r="E8" s="150">
        <f>SUMIF('4.MONOPOLIO-ESP. PREFERENZIALE'!D:D,'TOTALE RICHIESTO'!A:A,'4.MONOPOLIO-ESP. PREFERENZIALE'!O:O)</f>
        <v>0</v>
      </c>
      <c r="F8" s="146">
        <f t="shared" si="0"/>
        <v>0</v>
      </c>
    </row>
    <row r="9" spans="1:6">
      <c r="A9" s="147" t="s">
        <v>118</v>
      </c>
      <c r="B9" s="148">
        <f>SUMIF('1.DEG-INCOMING-TRASFERTE-SPED'!D:D,'TOTALE RICHIESTO'!A:A,'1.DEG-INCOMING-TRASFERTE-SPED'!O:O)</f>
        <v>0</v>
      </c>
      <c r="C9" s="149">
        <f>SUMIF('2.FIERE - TRASFERTE - SPED'!D:D,'TOTALE RICHIESTO'!A:A,'2.FIERE - TRASFERTE - SPED'!O:O)</f>
        <v>0</v>
      </c>
      <c r="D9" s="149">
        <f>SUMIF('3.MAT-VIDEO-SOCIAL-RIVISTA'!D:D,'TOTALE RICHIESTO'!A:A,'3.MAT-VIDEO-SOCIAL-RIVISTA'!O:O)</f>
        <v>0</v>
      </c>
      <c r="E9" s="150">
        <f>SUMIF('4.MONOPOLIO-ESP. PREFERENZIALE'!D:D,'TOTALE RICHIESTO'!A:A,'4.MONOPOLIO-ESP. PREFERENZIALE'!O:O)</f>
        <v>0</v>
      </c>
      <c r="F9" s="146">
        <f t="shared" si="0"/>
        <v>0</v>
      </c>
    </row>
    <row r="10" spans="1:6">
      <c r="A10" s="147" t="s">
        <v>119</v>
      </c>
      <c r="B10" s="148">
        <f>SUMIF('1.DEG-INCOMING-TRASFERTE-SPED'!D:D,'TOTALE RICHIESTO'!A:A,'1.DEG-INCOMING-TRASFERTE-SPED'!O:O)</f>
        <v>0</v>
      </c>
      <c r="C10" s="149">
        <f>SUMIF('2.FIERE - TRASFERTE - SPED'!D:D,'TOTALE RICHIESTO'!A:A,'2.FIERE - TRASFERTE - SPED'!O:O)</f>
        <v>0</v>
      </c>
      <c r="D10" s="149">
        <f>SUMIF('3.MAT-VIDEO-SOCIAL-RIVISTA'!D:D,'TOTALE RICHIESTO'!A:A,'3.MAT-VIDEO-SOCIAL-RIVISTA'!O:O)</f>
        <v>0</v>
      </c>
      <c r="E10" s="150">
        <f>SUMIF('4.MONOPOLIO-ESP. PREFERENZIALE'!D:D,'TOTALE RICHIESTO'!A:A,'4.MONOPOLIO-ESP. PREFERENZIALE'!O:O)</f>
        <v>0</v>
      </c>
      <c r="F10" s="146">
        <f t="shared" si="0"/>
        <v>0</v>
      </c>
    </row>
    <row r="11" spans="1:6">
      <c r="A11" s="147" t="s">
        <v>120</v>
      </c>
      <c r="B11" s="148">
        <f>SUMIF('1.DEG-INCOMING-TRASFERTE-SPED'!D:D,'TOTALE RICHIESTO'!A:A,'1.DEG-INCOMING-TRASFERTE-SPED'!O:O)</f>
        <v>0</v>
      </c>
      <c r="C11" s="149">
        <f>SUMIF('2.FIERE - TRASFERTE - SPED'!D:D,'TOTALE RICHIESTO'!A:A,'2.FIERE - TRASFERTE - SPED'!O:O)</f>
        <v>0</v>
      </c>
      <c r="D11" s="149">
        <f>SUMIF('3.MAT-VIDEO-SOCIAL-RIVISTA'!D:D,'TOTALE RICHIESTO'!A:A,'3.MAT-VIDEO-SOCIAL-RIVISTA'!O:O)</f>
        <v>0</v>
      </c>
      <c r="E11" s="150">
        <f>SUMIF('4.MONOPOLIO-ESP. PREFERENZIALE'!D:D,'TOTALE RICHIESTO'!A:A,'4.MONOPOLIO-ESP. PREFERENZIALE'!O:O)</f>
        <v>0</v>
      </c>
      <c r="F11" s="146">
        <f t="shared" si="0"/>
        <v>0</v>
      </c>
    </row>
    <row r="12" spans="1:6">
      <c r="A12" s="147" t="s">
        <v>121</v>
      </c>
      <c r="B12" s="148">
        <f>SUMIF('1.DEG-INCOMING-TRASFERTE-SPED'!D:D,'TOTALE RICHIESTO'!A:A,'1.DEG-INCOMING-TRASFERTE-SPED'!O:O)</f>
        <v>0</v>
      </c>
      <c r="C12" s="149">
        <f>SUMIF('2.FIERE - TRASFERTE - SPED'!D:D,'TOTALE RICHIESTO'!A:A,'2.FIERE - TRASFERTE - SPED'!O:O)</f>
        <v>0</v>
      </c>
      <c r="D12" s="149">
        <f>SUMIF('3.MAT-VIDEO-SOCIAL-RIVISTA'!D:D,'TOTALE RICHIESTO'!A:A,'3.MAT-VIDEO-SOCIAL-RIVISTA'!O:O)</f>
        <v>0</v>
      </c>
      <c r="E12" s="150">
        <f>SUMIF('4.MONOPOLIO-ESP. PREFERENZIALE'!D:D,'TOTALE RICHIESTO'!A:A,'4.MONOPOLIO-ESP. PREFERENZIALE'!O:O)</f>
        <v>0</v>
      </c>
      <c r="F12" s="146">
        <f t="shared" si="0"/>
        <v>0</v>
      </c>
    </row>
    <row r="13" spans="1:6">
      <c r="A13" s="147" t="s">
        <v>122</v>
      </c>
      <c r="B13" s="148">
        <f>SUMIF('1.DEG-INCOMING-TRASFERTE-SPED'!D:D,'TOTALE RICHIESTO'!A:A,'1.DEG-INCOMING-TRASFERTE-SPED'!O:O)</f>
        <v>0</v>
      </c>
      <c r="C13" s="149">
        <f>SUMIF('2.FIERE - TRASFERTE - SPED'!D:D,'TOTALE RICHIESTO'!A:A,'2.FIERE - TRASFERTE - SPED'!O:O)</f>
        <v>0</v>
      </c>
      <c r="D13" s="149">
        <f>SUMIF('3.MAT-VIDEO-SOCIAL-RIVISTA'!D:D,'TOTALE RICHIESTO'!A:A,'3.MAT-VIDEO-SOCIAL-RIVISTA'!O:O)</f>
        <v>0</v>
      </c>
      <c r="E13" s="150">
        <f>SUMIF('4.MONOPOLIO-ESP. PREFERENZIALE'!D:D,'TOTALE RICHIESTO'!A:A,'4.MONOPOLIO-ESP. PREFERENZIALE'!O:O)</f>
        <v>0</v>
      </c>
      <c r="F13" s="146">
        <f t="shared" si="0"/>
        <v>0</v>
      </c>
    </row>
    <row r="14" spans="1:6">
      <c r="A14" s="147" t="s">
        <v>123</v>
      </c>
      <c r="B14" s="148">
        <f>SUMIF('1.DEG-INCOMING-TRASFERTE-SPED'!D:D,'TOTALE RICHIESTO'!A:A,'1.DEG-INCOMING-TRASFERTE-SPED'!O:O)</f>
        <v>0</v>
      </c>
      <c r="C14" s="149">
        <f>SUMIF('2.FIERE - TRASFERTE - SPED'!D:D,'TOTALE RICHIESTO'!A:A,'2.FIERE - TRASFERTE - SPED'!O:O)</f>
        <v>0</v>
      </c>
      <c r="D14" s="149">
        <f>SUMIF('3.MAT-VIDEO-SOCIAL-RIVISTA'!D:D,'TOTALE RICHIESTO'!A:A,'3.MAT-VIDEO-SOCIAL-RIVISTA'!O:O)</f>
        <v>0</v>
      </c>
      <c r="E14" s="150">
        <f>SUMIF('4.MONOPOLIO-ESP. PREFERENZIALE'!D:D,'TOTALE RICHIESTO'!A:A,'4.MONOPOLIO-ESP. PREFERENZIALE'!O:O)</f>
        <v>0</v>
      </c>
      <c r="F14" s="146">
        <f t="shared" si="0"/>
        <v>0</v>
      </c>
    </row>
    <row r="15" spans="1:6">
      <c r="A15" s="147" t="s">
        <v>124</v>
      </c>
      <c r="B15" s="148">
        <f>SUMIF('1.DEG-INCOMING-TRASFERTE-SPED'!D:D,'TOTALE RICHIESTO'!A:A,'1.DEG-INCOMING-TRASFERTE-SPED'!O:O)</f>
        <v>0</v>
      </c>
      <c r="C15" s="149">
        <f>SUMIF('2.FIERE - TRASFERTE - SPED'!D:D,'TOTALE RICHIESTO'!A:A,'2.FIERE - TRASFERTE - SPED'!O:O)</f>
        <v>0</v>
      </c>
      <c r="D15" s="149">
        <f>SUMIF('3.MAT-VIDEO-SOCIAL-RIVISTA'!D:D,'TOTALE RICHIESTO'!A:A,'3.MAT-VIDEO-SOCIAL-RIVISTA'!O:O)</f>
        <v>0</v>
      </c>
      <c r="E15" s="150">
        <f>SUMIF('4.MONOPOLIO-ESP. PREFERENZIALE'!D:D,'TOTALE RICHIESTO'!A:A,'4.MONOPOLIO-ESP. PREFERENZIALE'!O:O)</f>
        <v>0</v>
      </c>
      <c r="F15" s="146">
        <f t="shared" si="0"/>
        <v>0</v>
      </c>
    </row>
    <row r="16" spans="1:6">
      <c r="A16" s="147" t="s">
        <v>125</v>
      </c>
      <c r="B16" s="148">
        <f>SUMIF('1.DEG-INCOMING-TRASFERTE-SPED'!D:D,'TOTALE RICHIESTO'!A:A,'1.DEG-INCOMING-TRASFERTE-SPED'!O:O)</f>
        <v>0</v>
      </c>
      <c r="C16" s="149">
        <f>SUMIF('2.FIERE - TRASFERTE - SPED'!D:D,'TOTALE RICHIESTO'!A:A,'2.FIERE - TRASFERTE - SPED'!O:O)</f>
        <v>0</v>
      </c>
      <c r="D16" s="149">
        <f>SUMIF('3.MAT-VIDEO-SOCIAL-RIVISTA'!D:D,'TOTALE RICHIESTO'!A:A,'3.MAT-VIDEO-SOCIAL-RIVISTA'!O:O)</f>
        <v>0</v>
      </c>
      <c r="E16" s="150">
        <f>SUMIF('4.MONOPOLIO-ESP. PREFERENZIALE'!D:D,'TOTALE RICHIESTO'!A:A,'4.MONOPOLIO-ESP. PREFERENZIALE'!O:O)</f>
        <v>0</v>
      </c>
      <c r="F16" s="146">
        <f t="shared" si="0"/>
        <v>0</v>
      </c>
    </row>
    <row r="17" spans="1:6">
      <c r="A17" s="147" t="s">
        <v>126</v>
      </c>
      <c r="B17" s="148">
        <f>SUMIF('1.DEG-INCOMING-TRASFERTE-SPED'!D:D,'TOTALE RICHIESTO'!A:A,'1.DEG-INCOMING-TRASFERTE-SPED'!O:O)</f>
        <v>0</v>
      </c>
      <c r="C17" s="149">
        <f>SUMIF('2.FIERE - TRASFERTE - SPED'!D:D,'TOTALE RICHIESTO'!A:A,'2.FIERE - TRASFERTE - SPED'!O:O)</f>
        <v>0</v>
      </c>
      <c r="D17" s="149">
        <f>SUMIF('3.MAT-VIDEO-SOCIAL-RIVISTA'!D:D,'TOTALE RICHIESTO'!A:A,'3.MAT-VIDEO-SOCIAL-RIVISTA'!O:O)</f>
        <v>0</v>
      </c>
      <c r="E17" s="150">
        <f>SUMIF('4.MONOPOLIO-ESP. PREFERENZIALE'!D:D,'TOTALE RICHIESTO'!A:A,'4.MONOPOLIO-ESP. PREFERENZIALE'!O:O)</f>
        <v>0</v>
      </c>
      <c r="F17" s="146">
        <f t="shared" si="0"/>
        <v>0</v>
      </c>
    </row>
    <row r="18" spans="1:6">
      <c r="A18" s="147" t="s">
        <v>127</v>
      </c>
      <c r="B18" s="148">
        <f>SUMIF('1.DEG-INCOMING-TRASFERTE-SPED'!D:D,'TOTALE RICHIESTO'!A:A,'1.DEG-INCOMING-TRASFERTE-SPED'!O:O)</f>
        <v>0</v>
      </c>
      <c r="C18" s="149">
        <f>SUMIF('2.FIERE - TRASFERTE - SPED'!D:D,'TOTALE RICHIESTO'!A:A,'2.FIERE - TRASFERTE - SPED'!O:O)</f>
        <v>0</v>
      </c>
      <c r="D18" s="149">
        <f>SUMIF('3.MAT-VIDEO-SOCIAL-RIVISTA'!D:D,'TOTALE RICHIESTO'!A:A,'3.MAT-VIDEO-SOCIAL-RIVISTA'!O:O)</f>
        <v>0</v>
      </c>
      <c r="E18" s="150">
        <f>SUMIF('4.MONOPOLIO-ESP. PREFERENZIALE'!D:D,'TOTALE RICHIESTO'!A:A,'4.MONOPOLIO-ESP. PREFERENZIALE'!O:O)</f>
        <v>0</v>
      </c>
      <c r="F18" s="146">
        <f t="shared" si="0"/>
        <v>0</v>
      </c>
    </row>
    <row r="19" spans="1:6">
      <c r="A19" s="147" t="s">
        <v>128</v>
      </c>
      <c r="B19" s="148">
        <f>SUMIF('1.DEG-INCOMING-TRASFERTE-SPED'!D:D,'TOTALE RICHIESTO'!A:A,'1.DEG-INCOMING-TRASFERTE-SPED'!O:O)</f>
        <v>0</v>
      </c>
      <c r="C19" s="149">
        <f>SUMIF('2.FIERE - TRASFERTE - SPED'!D:D,'TOTALE RICHIESTO'!A:A,'2.FIERE - TRASFERTE - SPED'!O:O)</f>
        <v>0</v>
      </c>
      <c r="D19" s="149">
        <f>SUMIF('3.MAT-VIDEO-SOCIAL-RIVISTA'!D:D,'TOTALE RICHIESTO'!A:A,'3.MAT-VIDEO-SOCIAL-RIVISTA'!O:O)</f>
        <v>0</v>
      </c>
      <c r="E19" s="150">
        <f>SUMIF('4.MONOPOLIO-ESP. PREFERENZIALE'!D:D,'TOTALE RICHIESTO'!A:A,'4.MONOPOLIO-ESP. PREFERENZIALE'!O:O)</f>
        <v>0</v>
      </c>
      <c r="F19" s="146">
        <f t="shared" si="0"/>
        <v>0</v>
      </c>
    </row>
    <row r="20" spans="1:6">
      <c r="A20" s="147" t="s">
        <v>129</v>
      </c>
      <c r="B20" s="148">
        <f>SUMIF('1.DEG-INCOMING-TRASFERTE-SPED'!D:D,'TOTALE RICHIESTO'!A:A,'1.DEG-INCOMING-TRASFERTE-SPED'!O:O)</f>
        <v>0</v>
      </c>
      <c r="C20" s="149">
        <f>SUMIF('2.FIERE - TRASFERTE - SPED'!D:D,'TOTALE RICHIESTO'!A:A,'2.FIERE - TRASFERTE - SPED'!O:O)</f>
        <v>0</v>
      </c>
      <c r="D20" s="149">
        <f>SUMIF('3.MAT-VIDEO-SOCIAL-RIVISTA'!D:D,'TOTALE RICHIESTO'!A:A,'3.MAT-VIDEO-SOCIAL-RIVISTA'!O:O)</f>
        <v>0</v>
      </c>
      <c r="E20" s="150">
        <f>SUMIF('4.MONOPOLIO-ESP. PREFERENZIALE'!D:D,'TOTALE RICHIESTO'!A:A,'4.MONOPOLIO-ESP. PREFERENZIALE'!O:O)</f>
        <v>0</v>
      </c>
      <c r="F20" s="146">
        <f t="shared" si="0"/>
        <v>0</v>
      </c>
    </row>
    <row r="21" spans="1:6">
      <c r="A21" s="147" t="s">
        <v>130</v>
      </c>
      <c r="B21" s="148">
        <f>SUMIF('1.DEG-INCOMING-TRASFERTE-SPED'!D:D,'TOTALE RICHIESTO'!A:A,'1.DEG-INCOMING-TRASFERTE-SPED'!O:O)</f>
        <v>0</v>
      </c>
      <c r="C21" s="149">
        <f>SUMIF('2.FIERE - TRASFERTE - SPED'!D:D,'TOTALE RICHIESTO'!A:A,'2.FIERE - TRASFERTE - SPED'!O:O)</f>
        <v>0</v>
      </c>
      <c r="D21" s="149">
        <f>SUMIF('3.MAT-VIDEO-SOCIAL-RIVISTA'!D:D,'TOTALE RICHIESTO'!A:A,'3.MAT-VIDEO-SOCIAL-RIVISTA'!O:O)</f>
        <v>0</v>
      </c>
      <c r="E21" s="150">
        <f>SUMIF('4.MONOPOLIO-ESP. PREFERENZIALE'!D:D,'TOTALE RICHIESTO'!A:A,'4.MONOPOLIO-ESP. PREFERENZIALE'!O:O)</f>
        <v>0</v>
      </c>
      <c r="F21" s="146">
        <f t="shared" si="0"/>
        <v>0</v>
      </c>
    </row>
    <row r="22" spans="1:6">
      <c r="A22" s="147" t="s">
        <v>131</v>
      </c>
      <c r="B22" s="148">
        <f>SUMIF('1.DEG-INCOMING-TRASFERTE-SPED'!D:D,'TOTALE RICHIESTO'!A:A,'1.DEG-INCOMING-TRASFERTE-SPED'!O:O)</f>
        <v>0</v>
      </c>
      <c r="C22" s="149">
        <f>SUMIF('2.FIERE - TRASFERTE - SPED'!D:D,'TOTALE RICHIESTO'!A:A,'2.FIERE - TRASFERTE - SPED'!O:O)</f>
        <v>0</v>
      </c>
      <c r="D22" s="149">
        <f>SUMIF('3.MAT-VIDEO-SOCIAL-RIVISTA'!D:D,'TOTALE RICHIESTO'!A:A,'3.MAT-VIDEO-SOCIAL-RIVISTA'!O:O)</f>
        <v>0</v>
      </c>
      <c r="E22" s="150">
        <f>SUMIF('4.MONOPOLIO-ESP. PREFERENZIALE'!D:D,'TOTALE RICHIESTO'!A:A,'4.MONOPOLIO-ESP. PREFERENZIALE'!O:O)</f>
        <v>0</v>
      </c>
      <c r="F22" s="146">
        <f t="shared" si="0"/>
        <v>0</v>
      </c>
    </row>
    <row r="23" spans="1:6">
      <c r="A23" s="147" t="s">
        <v>132</v>
      </c>
      <c r="B23" s="148">
        <f>SUMIF('1.DEG-INCOMING-TRASFERTE-SPED'!D:D,'TOTALE RICHIESTO'!A:A,'1.DEG-INCOMING-TRASFERTE-SPED'!O:O)</f>
        <v>0</v>
      </c>
      <c r="C23" s="149">
        <f>SUMIF('2.FIERE - TRASFERTE - SPED'!D:D,'TOTALE RICHIESTO'!A:A,'2.FIERE - TRASFERTE - SPED'!O:O)</f>
        <v>0</v>
      </c>
      <c r="D23" s="149">
        <f>SUMIF('3.MAT-VIDEO-SOCIAL-RIVISTA'!D:D,'TOTALE RICHIESTO'!A:A,'3.MAT-VIDEO-SOCIAL-RIVISTA'!O:O)</f>
        <v>0</v>
      </c>
      <c r="E23" s="150">
        <f>SUMIF('4.MONOPOLIO-ESP. PREFERENZIALE'!D:D,'TOTALE RICHIESTO'!A:A,'4.MONOPOLIO-ESP. PREFERENZIALE'!O:O)</f>
        <v>0</v>
      </c>
      <c r="F23" s="146">
        <f t="shared" si="0"/>
        <v>0</v>
      </c>
    </row>
    <row r="24" spans="1:6">
      <c r="A24" s="147" t="s">
        <v>133</v>
      </c>
      <c r="B24" s="148">
        <f>SUMIF('1.DEG-INCOMING-TRASFERTE-SPED'!D:D,'TOTALE RICHIESTO'!A:A,'1.DEG-INCOMING-TRASFERTE-SPED'!O:O)</f>
        <v>0</v>
      </c>
      <c r="C24" s="149">
        <f>SUMIF('2.FIERE - TRASFERTE - SPED'!D:D,'TOTALE RICHIESTO'!A:A,'2.FIERE - TRASFERTE - SPED'!O:O)</f>
        <v>0</v>
      </c>
      <c r="D24" s="149">
        <f>SUMIF('3.MAT-VIDEO-SOCIAL-RIVISTA'!D:D,'TOTALE RICHIESTO'!A:A,'3.MAT-VIDEO-SOCIAL-RIVISTA'!O:O)</f>
        <v>0</v>
      </c>
      <c r="E24" s="150">
        <f>SUMIF('4.MONOPOLIO-ESP. PREFERENZIALE'!D:D,'TOTALE RICHIESTO'!A:A,'4.MONOPOLIO-ESP. PREFERENZIALE'!O:O)</f>
        <v>0</v>
      </c>
      <c r="F24" s="146">
        <f t="shared" si="0"/>
        <v>0</v>
      </c>
    </row>
    <row r="25" spans="1:6">
      <c r="A25" s="147" t="s">
        <v>134</v>
      </c>
      <c r="B25" s="148">
        <f>SUMIF('1.DEG-INCOMING-TRASFERTE-SPED'!D:D,'TOTALE RICHIESTO'!A:A,'1.DEG-INCOMING-TRASFERTE-SPED'!O:O)</f>
        <v>0</v>
      </c>
      <c r="C25" s="149">
        <f>SUMIF('2.FIERE - TRASFERTE - SPED'!D:D,'TOTALE RICHIESTO'!A:A,'2.FIERE - TRASFERTE - SPED'!O:O)</f>
        <v>0</v>
      </c>
      <c r="D25" s="149">
        <f>SUMIF('3.MAT-VIDEO-SOCIAL-RIVISTA'!D:D,'TOTALE RICHIESTO'!A:A,'3.MAT-VIDEO-SOCIAL-RIVISTA'!O:O)</f>
        <v>0</v>
      </c>
      <c r="E25" s="150">
        <f>SUMIF('4.MONOPOLIO-ESP. PREFERENZIALE'!D:D,'TOTALE RICHIESTO'!A:A,'4.MONOPOLIO-ESP. PREFERENZIALE'!O:O)</f>
        <v>0</v>
      </c>
      <c r="F25" s="146">
        <f t="shared" si="0"/>
        <v>0</v>
      </c>
    </row>
    <row r="26" spans="1:6">
      <c r="A26" s="147" t="s">
        <v>135</v>
      </c>
      <c r="B26" s="148">
        <f>SUMIF('1.DEG-INCOMING-TRASFERTE-SPED'!D:D,'TOTALE RICHIESTO'!A:A,'1.DEG-INCOMING-TRASFERTE-SPED'!O:O)</f>
        <v>0</v>
      </c>
      <c r="C26" s="149">
        <f>SUMIF('2.FIERE - TRASFERTE - SPED'!D:D,'TOTALE RICHIESTO'!A:A,'2.FIERE - TRASFERTE - SPED'!O:O)</f>
        <v>0</v>
      </c>
      <c r="D26" s="149">
        <f>SUMIF('3.MAT-VIDEO-SOCIAL-RIVISTA'!D:D,'TOTALE RICHIESTO'!A:A,'3.MAT-VIDEO-SOCIAL-RIVISTA'!O:O)</f>
        <v>0</v>
      </c>
      <c r="E26" s="150">
        <f>SUMIF('4.MONOPOLIO-ESP. PREFERENZIALE'!D:D,'TOTALE RICHIESTO'!A:A,'4.MONOPOLIO-ESP. PREFERENZIALE'!O:O)</f>
        <v>0</v>
      </c>
      <c r="F26" s="146">
        <f t="shared" si="0"/>
        <v>0</v>
      </c>
    </row>
    <row r="27" spans="1:6">
      <c r="A27" s="147" t="s">
        <v>136</v>
      </c>
      <c r="B27" s="148">
        <f>SUMIF('1.DEG-INCOMING-TRASFERTE-SPED'!D:D,'TOTALE RICHIESTO'!A:A,'1.DEG-INCOMING-TRASFERTE-SPED'!O:O)</f>
        <v>0</v>
      </c>
      <c r="C27" s="149">
        <f>SUMIF('2.FIERE - TRASFERTE - SPED'!D:D,'TOTALE RICHIESTO'!A:A,'2.FIERE - TRASFERTE - SPED'!O:O)</f>
        <v>0</v>
      </c>
      <c r="D27" s="149">
        <f>SUMIF('3.MAT-VIDEO-SOCIAL-RIVISTA'!D:D,'TOTALE RICHIESTO'!A:A,'3.MAT-VIDEO-SOCIAL-RIVISTA'!O:O)</f>
        <v>0</v>
      </c>
      <c r="E27" s="150">
        <f>SUMIF('4.MONOPOLIO-ESP. PREFERENZIALE'!D:D,'TOTALE RICHIESTO'!A:A,'4.MONOPOLIO-ESP. PREFERENZIALE'!O:O)</f>
        <v>0</v>
      </c>
      <c r="F27" s="146">
        <f t="shared" si="0"/>
        <v>0</v>
      </c>
    </row>
    <row r="28" spans="1:6">
      <c r="A28" s="147" t="s">
        <v>137</v>
      </c>
      <c r="B28" s="148">
        <f>SUMIF('1.DEG-INCOMING-TRASFERTE-SPED'!D:D,'TOTALE RICHIESTO'!A:A,'1.DEG-INCOMING-TRASFERTE-SPED'!O:O)</f>
        <v>0</v>
      </c>
      <c r="C28" s="149">
        <f>SUMIF('2.FIERE - TRASFERTE - SPED'!D:D,'TOTALE RICHIESTO'!A:A,'2.FIERE - TRASFERTE - SPED'!O:O)</f>
        <v>0</v>
      </c>
      <c r="D28" s="149">
        <f>SUMIF('3.MAT-VIDEO-SOCIAL-RIVISTA'!D:D,'TOTALE RICHIESTO'!A:A,'3.MAT-VIDEO-SOCIAL-RIVISTA'!O:O)</f>
        <v>0</v>
      </c>
      <c r="E28" s="150">
        <f>SUMIF('4.MONOPOLIO-ESP. PREFERENZIALE'!D:D,'TOTALE RICHIESTO'!A:A,'4.MONOPOLIO-ESP. PREFERENZIALE'!O:O)</f>
        <v>0</v>
      </c>
      <c r="F28" s="146">
        <f t="shared" si="0"/>
        <v>0</v>
      </c>
    </row>
    <row r="29" spans="1:6" ht="15.75" thickBot="1">
      <c r="A29" s="151" t="s">
        <v>138</v>
      </c>
      <c r="B29" s="152">
        <f>SUMIF('1.DEG-INCOMING-TRASFERTE-SPED'!D:D,'TOTALE RICHIESTO'!A:A,'1.DEG-INCOMING-TRASFERTE-SPED'!O:O)</f>
        <v>0</v>
      </c>
      <c r="C29" s="153">
        <f>SUMIF('2.FIERE - TRASFERTE - SPED'!D:D,'TOTALE RICHIESTO'!A:A,'2.FIERE - TRASFERTE - SPED'!O:O)</f>
        <v>0</v>
      </c>
      <c r="D29" s="153">
        <f>SUMIF('3.MAT-VIDEO-SOCIAL-RIVISTA'!D:D,'TOTALE RICHIESTO'!A:A,'3.MAT-VIDEO-SOCIAL-RIVISTA'!O:O)</f>
        <v>0</v>
      </c>
      <c r="E29" s="154">
        <f>SUMIF('4.MONOPOLIO-ESP. PREFERENZIALE'!D:D,'TOTALE RICHIESTO'!A:A,'4.MONOPOLIO-ESP. PREFERENZIALE'!O:O)</f>
        <v>0</v>
      </c>
      <c r="F29" s="155">
        <f t="shared" si="0"/>
        <v>0</v>
      </c>
    </row>
    <row r="30" spans="1:6" s="141" customFormat="1" ht="15.75" thickBot="1">
      <c r="A30" s="156" t="s">
        <v>110</v>
      </c>
      <c r="B30" s="157">
        <f>SUM(B2:B29)</f>
        <v>0</v>
      </c>
      <c r="C30" s="157">
        <f>SUM(C2:C29)</f>
        <v>0</v>
      </c>
      <c r="D30" s="157">
        <f>SUM(D2:D29)</f>
        <v>0</v>
      </c>
      <c r="E30" s="158">
        <f>SUM(E2:E29)</f>
        <v>0</v>
      </c>
      <c r="F30" s="159">
        <f>SUM(F2:F29)</f>
        <v>0</v>
      </c>
    </row>
  </sheetData>
  <sheetProtection algorithmName="SHA-512" hashValue="Y5eDAmSHNdPsnSnT5G3n7VMD8ZhMhb9yevI0foFofsKDru7cHZngTKpYvzikRmPcMk3h1YIHUB9VwWDJTwzc7A==" saltValue="OUnU/RGelFfvIvaJEUstIA==" spinCount="100000" sheet="1" objects="1" scenarios="1"/>
  <conditionalFormatting sqref="B2:F30">
    <cfRule type="cellIs" dxfId="0" priority="1" operator="greaterThan">
      <formula>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I241"/>
  <sheetViews>
    <sheetView workbookViewId="0">
      <selection activeCell="C227" sqref="C227"/>
    </sheetView>
  </sheetViews>
  <sheetFormatPr defaultRowHeight="15"/>
  <cols>
    <col min="1" max="1" width="69.140625" bestFit="1" customWidth="1"/>
    <col min="2" max="2" width="13.5703125" bestFit="1" customWidth="1"/>
    <col min="3" max="3" width="28.140625" bestFit="1" customWidth="1"/>
    <col min="6" max="6" width="9.140625" style="163"/>
    <col min="9" max="9" width="11" bestFit="1" customWidth="1"/>
  </cols>
  <sheetData>
    <row r="1" spans="1:6">
      <c r="A1" t="s">
        <v>139</v>
      </c>
      <c r="B1" t="s">
        <v>140</v>
      </c>
      <c r="C1" t="s">
        <v>141</v>
      </c>
    </row>
    <row r="2" spans="1:6" hidden="1">
      <c r="A2" t="s">
        <v>142</v>
      </c>
      <c r="B2" t="s">
        <v>115</v>
      </c>
      <c r="C2">
        <v>3501.14</v>
      </c>
      <c r="F2"/>
    </row>
    <row r="3" spans="1:6" hidden="1">
      <c r="A3" t="s">
        <v>142</v>
      </c>
      <c r="B3" t="s">
        <v>114</v>
      </c>
      <c r="C3">
        <v>3159.27</v>
      </c>
      <c r="F3"/>
    </row>
    <row r="4" spans="1:6" hidden="1">
      <c r="A4" t="s">
        <v>142</v>
      </c>
      <c r="B4" t="s">
        <v>112</v>
      </c>
      <c r="C4">
        <v>3770.72</v>
      </c>
      <c r="F4"/>
    </row>
    <row r="5" spans="1:6" hidden="1">
      <c r="A5" t="s">
        <v>142</v>
      </c>
      <c r="B5" t="s">
        <v>111</v>
      </c>
      <c r="C5">
        <v>3400.98</v>
      </c>
      <c r="F5"/>
    </row>
    <row r="6" spans="1:6" hidden="1">
      <c r="A6" t="s">
        <v>143</v>
      </c>
      <c r="B6" t="s">
        <v>115</v>
      </c>
      <c r="C6">
        <v>7954.31</v>
      </c>
      <c r="F6"/>
    </row>
    <row r="7" spans="1:6" hidden="1">
      <c r="A7" t="s">
        <v>143</v>
      </c>
      <c r="B7" t="s">
        <v>114</v>
      </c>
      <c r="C7">
        <v>3106.32</v>
      </c>
      <c r="F7"/>
    </row>
    <row r="8" spans="1:6" hidden="1">
      <c r="A8" t="s">
        <v>143</v>
      </c>
      <c r="B8" t="s">
        <v>112</v>
      </c>
      <c r="C8">
        <v>4938.0600000000004</v>
      </c>
      <c r="F8"/>
    </row>
    <row r="9" spans="1:6" hidden="1">
      <c r="A9" t="s">
        <v>143</v>
      </c>
      <c r="B9" t="s">
        <v>113</v>
      </c>
      <c r="C9">
        <v>2171.2600000000002</v>
      </c>
      <c r="F9"/>
    </row>
    <row r="10" spans="1:6" hidden="1">
      <c r="A10" t="s">
        <v>143</v>
      </c>
      <c r="B10" t="s">
        <v>111</v>
      </c>
      <c r="C10">
        <v>4055.97</v>
      </c>
      <c r="F10"/>
    </row>
    <row r="11" spans="1:6" hidden="1">
      <c r="A11" t="s">
        <v>144</v>
      </c>
      <c r="B11" t="s">
        <v>114</v>
      </c>
      <c r="C11">
        <v>2660.49</v>
      </c>
      <c r="F11"/>
    </row>
    <row r="12" spans="1:6" hidden="1">
      <c r="A12" t="s">
        <v>144</v>
      </c>
      <c r="B12" t="s">
        <v>112</v>
      </c>
      <c r="C12">
        <v>6637.29</v>
      </c>
      <c r="F12"/>
    </row>
    <row r="13" spans="1:6" hidden="1">
      <c r="A13" t="s">
        <v>144</v>
      </c>
      <c r="B13" t="s">
        <v>111</v>
      </c>
      <c r="C13">
        <v>2572.81</v>
      </c>
      <c r="F13"/>
    </row>
    <row r="14" spans="1:6" hidden="1">
      <c r="A14" t="s">
        <v>36</v>
      </c>
      <c r="B14" t="s">
        <v>115</v>
      </c>
      <c r="C14">
        <v>202.12</v>
      </c>
      <c r="F14"/>
    </row>
    <row r="15" spans="1:6" hidden="1">
      <c r="A15" t="s">
        <v>36</v>
      </c>
      <c r="B15" t="s">
        <v>114</v>
      </c>
      <c r="C15">
        <v>201.15</v>
      </c>
      <c r="F15"/>
    </row>
    <row r="16" spans="1:6" hidden="1">
      <c r="A16" t="s">
        <v>36</v>
      </c>
      <c r="B16" t="s">
        <v>112</v>
      </c>
      <c r="C16">
        <v>192.82</v>
      </c>
      <c r="F16"/>
    </row>
    <row r="17" spans="1:3" customFormat="1" hidden="1">
      <c r="A17" t="s">
        <v>36</v>
      </c>
      <c r="B17" t="s">
        <v>113</v>
      </c>
      <c r="C17">
        <v>183.07</v>
      </c>
    </row>
    <row r="18" spans="1:3" customFormat="1" hidden="1">
      <c r="A18" t="s">
        <v>36</v>
      </c>
      <c r="B18" t="s">
        <v>111</v>
      </c>
      <c r="C18">
        <v>276.97000000000003</v>
      </c>
    </row>
    <row r="19" spans="1:3" customFormat="1" hidden="1">
      <c r="A19" t="s">
        <v>145</v>
      </c>
      <c r="B19" t="s">
        <v>115</v>
      </c>
      <c r="C19">
        <v>157.52000000000001</v>
      </c>
    </row>
    <row r="20" spans="1:3" customFormat="1" hidden="1">
      <c r="A20" t="s">
        <v>145</v>
      </c>
      <c r="B20" t="s">
        <v>114</v>
      </c>
      <c r="C20">
        <v>101.4</v>
      </c>
    </row>
    <row r="21" spans="1:3" customFormat="1" hidden="1">
      <c r="A21" t="s">
        <v>145</v>
      </c>
      <c r="B21" t="s">
        <v>112</v>
      </c>
      <c r="C21">
        <v>139.26</v>
      </c>
    </row>
    <row r="22" spans="1:3" customFormat="1" hidden="1">
      <c r="A22" t="s">
        <v>145</v>
      </c>
      <c r="B22" t="s">
        <v>113</v>
      </c>
      <c r="C22">
        <v>156.25</v>
      </c>
    </row>
    <row r="23" spans="1:3" customFormat="1" hidden="1">
      <c r="A23" t="s">
        <v>145</v>
      </c>
      <c r="B23" t="s">
        <v>111</v>
      </c>
      <c r="C23">
        <v>112.99</v>
      </c>
    </row>
    <row r="24" spans="1:3" customFormat="1" hidden="1">
      <c r="A24" t="s">
        <v>146</v>
      </c>
      <c r="B24" t="s">
        <v>114</v>
      </c>
      <c r="C24">
        <v>45.94</v>
      </c>
    </row>
    <row r="25" spans="1:3" customFormat="1" hidden="1">
      <c r="A25" t="s">
        <v>146</v>
      </c>
      <c r="B25" t="s">
        <v>112</v>
      </c>
      <c r="C25">
        <v>32.17</v>
      </c>
    </row>
    <row r="26" spans="1:3" customFormat="1" hidden="1">
      <c r="A26" t="s">
        <v>146</v>
      </c>
      <c r="B26" t="s">
        <v>113</v>
      </c>
      <c r="C26">
        <v>47.79</v>
      </c>
    </row>
    <row r="27" spans="1:3" customFormat="1" hidden="1">
      <c r="A27" t="s">
        <v>146</v>
      </c>
      <c r="B27" t="s">
        <v>111</v>
      </c>
      <c r="C27">
        <v>54.23</v>
      </c>
    </row>
    <row r="28" spans="1:3" customFormat="1" hidden="1">
      <c r="A28" t="s">
        <v>147</v>
      </c>
      <c r="B28" t="s">
        <v>114</v>
      </c>
      <c r="C28">
        <v>452.16</v>
      </c>
    </row>
    <row r="29" spans="1:3" customFormat="1" hidden="1">
      <c r="A29" t="s">
        <v>148</v>
      </c>
      <c r="B29" t="s">
        <v>115</v>
      </c>
      <c r="C29">
        <v>959.04</v>
      </c>
    </row>
    <row r="30" spans="1:3" customFormat="1" hidden="1">
      <c r="A30" t="s">
        <v>148</v>
      </c>
      <c r="B30" t="s">
        <v>114</v>
      </c>
      <c r="C30">
        <v>1292.27</v>
      </c>
    </row>
    <row r="31" spans="1:3" customFormat="1" hidden="1">
      <c r="A31" t="s">
        <v>148</v>
      </c>
      <c r="B31" t="s">
        <v>113</v>
      </c>
      <c r="C31">
        <v>1154.96</v>
      </c>
    </row>
    <row r="32" spans="1:3" customFormat="1" hidden="1">
      <c r="A32" t="s">
        <v>148</v>
      </c>
      <c r="B32" t="s">
        <v>111</v>
      </c>
      <c r="C32">
        <v>1380.96</v>
      </c>
    </row>
    <row r="33" spans="1:3" customFormat="1" hidden="1">
      <c r="A33" t="s">
        <v>149</v>
      </c>
      <c r="B33" t="s">
        <v>115</v>
      </c>
      <c r="C33">
        <v>777.06</v>
      </c>
    </row>
    <row r="34" spans="1:3" customFormat="1" hidden="1">
      <c r="A34" t="s">
        <v>149</v>
      </c>
      <c r="B34" t="s">
        <v>114</v>
      </c>
      <c r="C34">
        <v>716.78</v>
      </c>
    </row>
    <row r="35" spans="1:3" customFormat="1" hidden="1">
      <c r="A35" t="s">
        <v>149</v>
      </c>
      <c r="B35" t="s">
        <v>112</v>
      </c>
      <c r="C35">
        <v>1076.8399999999999</v>
      </c>
    </row>
    <row r="36" spans="1:3" customFormat="1" hidden="1">
      <c r="A36" t="s">
        <v>149</v>
      </c>
      <c r="B36" t="s">
        <v>113</v>
      </c>
      <c r="C36">
        <v>533.04999999999995</v>
      </c>
    </row>
    <row r="37" spans="1:3" customFormat="1" hidden="1">
      <c r="A37" t="s">
        <v>149</v>
      </c>
      <c r="B37" t="s">
        <v>111</v>
      </c>
      <c r="C37">
        <v>805.58</v>
      </c>
    </row>
    <row r="38" spans="1:3" customFormat="1" hidden="1">
      <c r="A38" t="s">
        <v>150</v>
      </c>
      <c r="B38" t="s">
        <v>115</v>
      </c>
      <c r="C38">
        <v>198.18</v>
      </c>
    </row>
    <row r="39" spans="1:3" customFormat="1" hidden="1">
      <c r="A39" t="s">
        <v>150</v>
      </c>
      <c r="B39" t="s">
        <v>114</v>
      </c>
      <c r="C39">
        <v>159.74</v>
      </c>
    </row>
    <row r="40" spans="1:3" customFormat="1" hidden="1">
      <c r="A40" t="s">
        <v>150</v>
      </c>
      <c r="B40" t="s">
        <v>112</v>
      </c>
      <c r="C40">
        <v>224.39</v>
      </c>
    </row>
    <row r="41" spans="1:3" customFormat="1" hidden="1">
      <c r="A41" t="s">
        <v>150</v>
      </c>
      <c r="B41" t="s">
        <v>113</v>
      </c>
      <c r="C41">
        <v>323.26</v>
      </c>
    </row>
    <row r="42" spans="1:3" customFormat="1" hidden="1">
      <c r="A42" t="s">
        <v>150</v>
      </c>
      <c r="B42" t="s">
        <v>111</v>
      </c>
      <c r="C42">
        <v>554.24</v>
      </c>
    </row>
    <row r="43" spans="1:3" customFormat="1" hidden="1">
      <c r="A43" t="s">
        <v>151</v>
      </c>
      <c r="B43" t="s">
        <v>115</v>
      </c>
      <c r="C43">
        <v>424.62</v>
      </c>
    </row>
    <row r="44" spans="1:3" customFormat="1" hidden="1">
      <c r="A44" t="s">
        <v>151</v>
      </c>
      <c r="B44" t="s">
        <v>114</v>
      </c>
      <c r="C44">
        <v>463.55</v>
      </c>
    </row>
    <row r="45" spans="1:3" customFormat="1" hidden="1">
      <c r="A45" t="s">
        <v>151</v>
      </c>
      <c r="B45" t="s">
        <v>112</v>
      </c>
      <c r="C45">
        <v>773.75</v>
      </c>
    </row>
    <row r="46" spans="1:3" customFormat="1" hidden="1">
      <c r="A46" t="s">
        <v>151</v>
      </c>
      <c r="B46" t="s">
        <v>113</v>
      </c>
      <c r="C46">
        <v>583.51</v>
      </c>
    </row>
    <row r="47" spans="1:3" customFormat="1" hidden="1">
      <c r="A47" t="s">
        <v>151</v>
      </c>
      <c r="B47" t="s">
        <v>111</v>
      </c>
      <c r="C47">
        <v>671.83</v>
      </c>
    </row>
    <row r="48" spans="1:3" customFormat="1" hidden="1">
      <c r="A48" t="s">
        <v>152</v>
      </c>
      <c r="B48" t="s">
        <v>115</v>
      </c>
      <c r="C48">
        <v>4389.08</v>
      </c>
    </row>
    <row r="49" spans="1:4" customFormat="1" hidden="1">
      <c r="A49" t="s">
        <v>152</v>
      </c>
      <c r="B49" t="s">
        <v>114</v>
      </c>
      <c r="C49">
        <v>5812.58</v>
      </c>
    </row>
    <row r="50" spans="1:4" customFormat="1" hidden="1">
      <c r="A50" t="s">
        <v>152</v>
      </c>
      <c r="B50" t="s">
        <v>112</v>
      </c>
      <c r="C50">
        <v>7498.4</v>
      </c>
    </row>
    <row r="51" spans="1:4" customFormat="1" hidden="1">
      <c r="A51" t="s">
        <v>152</v>
      </c>
      <c r="B51" t="s">
        <v>113</v>
      </c>
      <c r="C51">
        <v>5901.57</v>
      </c>
    </row>
    <row r="52" spans="1:4" customFormat="1" hidden="1">
      <c r="A52" t="s">
        <v>152</v>
      </c>
      <c r="B52" t="s">
        <v>111</v>
      </c>
      <c r="C52">
        <v>5308.53</v>
      </c>
    </row>
    <row r="53" spans="1:4" customFormat="1" hidden="1">
      <c r="A53" t="s">
        <v>104</v>
      </c>
      <c r="B53" t="s">
        <v>115</v>
      </c>
      <c r="C53">
        <v>23564.87</v>
      </c>
    </row>
    <row r="54" spans="1:4" customFormat="1" hidden="1">
      <c r="A54" t="s">
        <v>104</v>
      </c>
      <c r="B54" t="s">
        <v>114</v>
      </c>
      <c r="C54">
        <v>21124.16</v>
      </c>
    </row>
    <row r="55" spans="1:4" customFormat="1" hidden="1">
      <c r="A55" t="s">
        <v>104</v>
      </c>
      <c r="B55" t="s">
        <v>112</v>
      </c>
      <c r="C55">
        <v>19281.599999999999</v>
      </c>
    </row>
    <row r="56" spans="1:4" customFormat="1" hidden="1">
      <c r="A56" t="s">
        <v>104</v>
      </c>
      <c r="B56" t="s">
        <v>113</v>
      </c>
      <c r="C56">
        <v>20120.55</v>
      </c>
    </row>
    <row r="57" spans="1:4" customFormat="1" hidden="1">
      <c r="A57" t="s">
        <v>104</v>
      </c>
      <c r="B57" t="s">
        <v>111</v>
      </c>
      <c r="C57">
        <v>31155.57</v>
      </c>
    </row>
    <row r="58" spans="1:4" customFormat="1" hidden="1">
      <c r="A58" t="s">
        <v>153</v>
      </c>
      <c r="B58" t="s">
        <v>114</v>
      </c>
      <c r="C58">
        <v>274.45999999999998</v>
      </c>
    </row>
    <row r="59" spans="1:4" customFormat="1" hidden="1">
      <c r="A59" t="s">
        <v>153</v>
      </c>
      <c r="B59" t="s">
        <v>113</v>
      </c>
      <c r="C59">
        <v>643.32000000000005</v>
      </c>
    </row>
    <row r="60" spans="1:4" customFormat="1" hidden="1">
      <c r="A60" t="s">
        <v>154</v>
      </c>
      <c r="B60" t="s">
        <v>115</v>
      </c>
      <c r="C60">
        <v>2853.43</v>
      </c>
    </row>
    <row r="61" spans="1:4" customFormat="1" hidden="1">
      <c r="A61" t="s">
        <v>154</v>
      </c>
      <c r="B61" t="s">
        <v>114</v>
      </c>
      <c r="C61">
        <v>1007.43</v>
      </c>
    </row>
    <row r="62" spans="1:4" customFormat="1" hidden="1">
      <c r="A62" t="s">
        <v>154</v>
      </c>
      <c r="B62" t="s">
        <v>113</v>
      </c>
      <c r="C62">
        <v>1231.1600000000001</v>
      </c>
    </row>
    <row r="63" spans="1:4" customFormat="1" hidden="1">
      <c r="A63" t="s">
        <v>98</v>
      </c>
      <c r="B63" t="s">
        <v>115</v>
      </c>
      <c r="C63">
        <v>5622.87</v>
      </c>
      <c r="D63" t="s">
        <v>155</v>
      </c>
    </row>
    <row r="64" spans="1:4" customFormat="1" hidden="1">
      <c r="A64" t="s">
        <v>98</v>
      </c>
      <c r="B64" t="s">
        <v>114</v>
      </c>
      <c r="C64">
        <v>4071.58</v>
      </c>
      <c r="D64" t="s">
        <v>155</v>
      </c>
    </row>
    <row r="65" spans="1:4" customFormat="1" hidden="1">
      <c r="A65" t="s">
        <v>98</v>
      </c>
      <c r="B65" t="s">
        <v>112</v>
      </c>
      <c r="C65">
        <v>4510.53</v>
      </c>
      <c r="D65" t="s">
        <v>155</v>
      </c>
    </row>
    <row r="66" spans="1:4" customFormat="1" hidden="1">
      <c r="A66" t="s">
        <v>98</v>
      </c>
      <c r="B66" t="s">
        <v>113</v>
      </c>
      <c r="C66">
        <v>3102.01</v>
      </c>
      <c r="D66" t="s">
        <v>155</v>
      </c>
    </row>
    <row r="67" spans="1:4" customFormat="1" hidden="1">
      <c r="A67" t="s">
        <v>98</v>
      </c>
      <c r="B67" t="s">
        <v>111</v>
      </c>
      <c r="C67">
        <v>5508.23</v>
      </c>
      <c r="D67" t="s">
        <v>155</v>
      </c>
    </row>
    <row r="68" spans="1:4" customFormat="1" hidden="1">
      <c r="A68" t="s">
        <v>94</v>
      </c>
      <c r="B68" t="s">
        <v>114</v>
      </c>
      <c r="C68">
        <v>9.49</v>
      </c>
    </row>
    <row r="69" spans="1:4" customFormat="1" hidden="1">
      <c r="A69" t="s">
        <v>94</v>
      </c>
      <c r="B69" t="s">
        <v>111</v>
      </c>
      <c r="C69">
        <v>11.02</v>
      </c>
    </row>
    <row r="70" spans="1:4" customFormat="1" hidden="1">
      <c r="A70" t="s">
        <v>82</v>
      </c>
      <c r="B70" t="s">
        <v>115</v>
      </c>
      <c r="C70">
        <v>1.85</v>
      </c>
    </row>
    <row r="71" spans="1:4" customFormat="1" hidden="1">
      <c r="A71" t="s">
        <v>82</v>
      </c>
      <c r="B71" t="s">
        <v>114</v>
      </c>
      <c r="C71">
        <v>2.93</v>
      </c>
    </row>
    <row r="72" spans="1:4" customFormat="1" hidden="1">
      <c r="A72" t="s">
        <v>82</v>
      </c>
      <c r="B72" t="s">
        <v>112</v>
      </c>
      <c r="C72">
        <v>3.1</v>
      </c>
    </row>
    <row r="73" spans="1:4" customFormat="1" hidden="1">
      <c r="A73" t="s">
        <v>82</v>
      </c>
      <c r="B73" t="s">
        <v>113</v>
      </c>
      <c r="C73">
        <v>3.79</v>
      </c>
    </row>
    <row r="74" spans="1:4" customFormat="1" hidden="1">
      <c r="A74" t="s">
        <v>82</v>
      </c>
      <c r="B74" t="s">
        <v>111</v>
      </c>
      <c r="C74">
        <v>2.62</v>
      </c>
    </row>
    <row r="75" spans="1:4" customFormat="1" hidden="1">
      <c r="A75" t="s">
        <v>83</v>
      </c>
      <c r="B75" t="s">
        <v>115</v>
      </c>
      <c r="C75">
        <v>6.84</v>
      </c>
    </row>
    <row r="76" spans="1:4" customFormat="1" hidden="1">
      <c r="A76" t="s">
        <v>83</v>
      </c>
      <c r="B76" t="s">
        <v>114</v>
      </c>
      <c r="C76">
        <v>8.5299999999999994</v>
      </c>
    </row>
    <row r="77" spans="1:4" customFormat="1" hidden="1">
      <c r="A77" t="s">
        <v>83</v>
      </c>
      <c r="B77" t="s">
        <v>112</v>
      </c>
      <c r="C77">
        <v>4.62</v>
      </c>
    </row>
    <row r="78" spans="1:4" customFormat="1" hidden="1">
      <c r="A78" t="s">
        <v>83</v>
      </c>
      <c r="B78" t="s">
        <v>113</v>
      </c>
      <c r="C78">
        <v>4.99</v>
      </c>
    </row>
    <row r="79" spans="1:4" customFormat="1" hidden="1">
      <c r="A79" t="s">
        <v>83</v>
      </c>
      <c r="B79" t="s">
        <v>111</v>
      </c>
      <c r="C79">
        <v>5.95</v>
      </c>
    </row>
    <row r="80" spans="1:4" customFormat="1" hidden="1">
      <c r="A80" t="s">
        <v>156</v>
      </c>
      <c r="B80" t="s">
        <v>115</v>
      </c>
      <c r="C80">
        <v>4.05</v>
      </c>
    </row>
    <row r="81" spans="1:3" customFormat="1" hidden="1">
      <c r="A81" t="s">
        <v>156</v>
      </c>
      <c r="B81" t="s">
        <v>114</v>
      </c>
      <c r="C81">
        <v>10.27</v>
      </c>
    </row>
    <row r="82" spans="1:3" customFormat="1" hidden="1">
      <c r="A82" t="s">
        <v>156</v>
      </c>
      <c r="B82" t="s">
        <v>112</v>
      </c>
      <c r="C82">
        <v>10.029999999999999</v>
      </c>
    </row>
    <row r="83" spans="1:3" customFormat="1" hidden="1">
      <c r="A83" t="s">
        <v>156</v>
      </c>
      <c r="B83" t="s">
        <v>113</v>
      </c>
      <c r="C83">
        <v>8.4600000000000009</v>
      </c>
    </row>
    <row r="84" spans="1:3" customFormat="1" hidden="1">
      <c r="A84" t="s">
        <v>156</v>
      </c>
      <c r="B84" t="s">
        <v>111</v>
      </c>
      <c r="C84">
        <v>6.53</v>
      </c>
    </row>
    <row r="85" spans="1:3" customFormat="1" hidden="1">
      <c r="A85" t="s">
        <v>157</v>
      </c>
      <c r="B85" t="s">
        <v>111</v>
      </c>
      <c r="C85">
        <v>4.0199999999999996</v>
      </c>
    </row>
    <row r="86" spans="1:3" customFormat="1" hidden="1">
      <c r="A86" t="s">
        <v>84</v>
      </c>
      <c r="B86" t="s">
        <v>115</v>
      </c>
      <c r="C86">
        <v>2.13</v>
      </c>
    </row>
    <row r="87" spans="1:3" customFormat="1" hidden="1">
      <c r="A87" t="s">
        <v>84</v>
      </c>
      <c r="B87" t="s">
        <v>114</v>
      </c>
      <c r="C87">
        <v>2.0499999999999998</v>
      </c>
    </row>
    <row r="88" spans="1:3" customFormat="1" hidden="1">
      <c r="A88" t="s">
        <v>84</v>
      </c>
      <c r="B88" t="s">
        <v>112</v>
      </c>
      <c r="C88">
        <v>1.88</v>
      </c>
    </row>
    <row r="89" spans="1:3" customFormat="1" hidden="1">
      <c r="A89" t="s">
        <v>84</v>
      </c>
      <c r="B89" t="s">
        <v>113</v>
      </c>
      <c r="C89">
        <v>1.91</v>
      </c>
    </row>
    <row r="90" spans="1:3" customFormat="1" hidden="1">
      <c r="A90" t="s">
        <v>84</v>
      </c>
      <c r="B90" t="s">
        <v>111</v>
      </c>
      <c r="C90">
        <v>2.2400000000000002</v>
      </c>
    </row>
    <row r="91" spans="1:3" customFormat="1" hidden="1">
      <c r="A91" t="s">
        <v>85</v>
      </c>
      <c r="B91" t="s">
        <v>115</v>
      </c>
      <c r="C91">
        <v>0.72</v>
      </c>
    </row>
    <row r="92" spans="1:3" customFormat="1" hidden="1">
      <c r="A92" t="s">
        <v>85</v>
      </c>
      <c r="B92" t="s">
        <v>114</v>
      </c>
      <c r="C92">
        <v>1.29</v>
      </c>
    </row>
    <row r="93" spans="1:3" customFormat="1" hidden="1">
      <c r="A93" t="s">
        <v>85</v>
      </c>
      <c r="B93" t="s">
        <v>113</v>
      </c>
      <c r="C93">
        <v>1.35</v>
      </c>
    </row>
    <row r="94" spans="1:3" customFormat="1" hidden="1">
      <c r="A94" t="s">
        <v>85</v>
      </c>
      <c r="B94" t="s">
        <v>111</v>
      </c>
      <c r="C94">
        <v>1.21</v>
      </c>
    </row>
    <row r="95" spans="1:3" customFormat="1" hidden="1">
      <c r="A95" t="s">
        <v>86</v>
      </c>
      <c r="B95" t="s">
        <v>115</v>
      </c>
      <c r="C95">
        <v>87.97</v>
      </c>
    </row>
    <row r="96" spans="1:3" customFormat="1" hidden="1">
      <c r="A96" t="s">
        <v>86</v>
      </c>
      <c r="B96" t="s">
        <v>114</v>
      </c>
      <c r="C96">
        <v>280.02</v>
      </c>
    </row>
    <row r="97" spans="1:3" customFormat="1" hidden="1">
      <c r="A97" t="s">
        <v>86</v>
      </c>
      <c r="B97" t="s">
        <v>113</v>
      </c>
      <c r="C97">
        <v>108.4</v>
      </c>
    </row>
    <row r="98" spans="1:3" customFormat="1" hidden="1">
      <c r="A98" t="s">
        <v>86</v>
      </c>
      <c r="B98" t="s">
        <v>111</v>
      </c>
      <c r="C98">
        <v>178.09</v>
      </c>
    </row>
    <row r="99" spans="1:3" customFormat="1" hidden="1">
      <c r="A99" t="s">
        <v>87</v>
      </c>
      <c r="B99" t="s">
        <v>115</v>
      </c>
      <c r="C99">
        <v>1.82</v>
      </c>
    </row>
    <row r="100" spans="1:3" customFormat="1" hidden="1">
      <c r="A100" t="s">
        <v>87</v>
      </c>
      <c r="B100" t="s">
        <v>114</v>
      </c>
      <c r="C100">
        <v>1.78</v>
      </c>
    </row>
    <row r="101" spans="1:3" customFormat="1" hidden="1">
      <c r="A101" t="s">
        <v>87</v>
      </c>
      <c r="B101" t="s">
        <v>113</v>
      </c>
      <c r="C101">
        <v>1.43</v>
      </c>
    </row>
    <row r="102" spans="1:3" customFormat="1" hidden="1">
      <c r="A102" t="s">
        <v>87</v>
      </c>
      <c r="B102" t="s">
        <v>111</v>
      </c>
      <c r="C102">
        <v>3.62</v>
      </c>
    </row>
    <row r="103" spans="1:3" customFormat="1" hidden="1">
      <c r="A103" t="s">
        <v>88</v>
      </c>
      <c r="B103" t="s">
        <v>115</v>
      </c>
      <c r="C103">
        <v>6.2</v>
      </c>
    </row>
    <row r="104" spans="1:3" customFormat="1" hidden="1">
      <c r="A104" t="s">
        <v>88</v>
      </c>
      <c r="B104" t="s">
        <v>114</v>
      </c>
      <c r="C104">
        <v>7.76</v>
      </c>
    </row>
    <row r="105" spans="1:3" customFormat="1" hidden="1">
      <c r="A105" t="s">
        <v>88</v>
      </c>
      <c r="B105" t="s">
        <v>112</v>
      </c>
      <c r="C105">
        <v>21.82</v>
      </c>
    </row>
    <row r="106" spans="1:3" customFormat="1" hidden="1">
      <c r="A106" t="s">
        <v>88</v>
      </c>
      <c r="B106" t="s">
        <v>113</v>
      </c>
      <c r="C106">
        <v>8.23</v>
      </c>
    </row>
    <row r="107" spans="1:3" customFormat="1" hidden="1">
      <c r="A107" t="s">
        <v>88</v>
      </c>
      <c r="B107" t="s">
        <v>111</v>
      </c>
      <c r="C107">
        <v>23.1</v>
      </c>
    </row>
    <row r="108" spans="1:3" customFormat="1" hidden="1">
      <c r="A108" t="s">
        <v>89</v>
      </c>
      <c r="B108" t="s">
        <v>115</v>
      </c>
      <c r="C108">
        <v>11.56</v>
      </c>
    </row>
    <row r="109" spans="1:3" customFormat="1" hidden="1">
      <c r="A109" t="s">
        <v>89</v>
      </c>
      <c r="B109" t="s">
        <v>114</v>
      </c>
      <c r="C109">
        <v>12.75</v>
      </c>
    </row>
    <row r="110" spans="1:3" customFormat="1" hidden="1">
      <c r="A110" t="s">
        <v>89</v>
      </c>
      <c r="B110" t="s">
        <v>112</v>
      </c>
      <c r="C110">
        <v>10.71</v>
      </c>
    </row>
    <row r="111" spans="1:3" customFormat="1" hidden="1">
      <c r="A111" t="s">
        <v>89</v>
      </c>
      <c r="B111" t="s">
        <v>113</v>
      </c>
      <c r="C111">
        <v>8.92</v>
      </c>
    </row>
    <row r="112" spans="1:3" customFormat="1" hidden="1">
      <c r="A112" t="s">
        <v>89</v>
      </c>
      <c r="B112" t="s">
        <v>111</v>
      </c>
      <c r="C112">
        <v>16.420000000000002</v>
      </c>
    </row>
    <row r="113" spans="1:3" customFormat="1" hidden="1">
      <c r="A113" t="s">
        <v>158</v>
      </c>
      <c r="B113" t="s">
        <v>115</v>
      </c>
      <c r="C113">
        <v>11.54</v>
      </c>
    </row>
    <row r="114" spans="1:3" customFormat="1" hidden="1">
      <c r="A114" t="s">
        <v>158</v>
      </c>
      <c r="B114" t="s">
        <v>114</v>
      </c>
      <c r="C114">
        <v>17.46</v>
      </c>
    </row>
    <row r="115" spans="1:3" customFormat="1" hidden="1">
      <c r="A115" t="s">
        <v>158</v>
      </c>
      <c r="B115" t="s">
        <v>112</v>
      </c>
      <c r="C115">
        <v>36.700000000000003</v>
      </c>
    </row>
    <row r="116" spans="1:3" customFormat="1" hidden="1">
      <c r="A116" t="s">
        <v>158</v>
      </c>
      <c r="B116" t="s">
        <v>113</v>
      </c>
      <c r="C116">
        <v>35.39</v>
      </c>
    </row>
    <row r="117" spans="1:3" customFormat="1" hidden="1">
      <c r="A117" t="s">
        <v>158</v>
      </c>
      <c r="B117" t="s">
        <v>111</v>
      </c>
      <c r="C117">
        <v>27.27</v>
      </c>
    </row>
    <row r="118" spans="1:3" customFormat="1" hidden="1">
      <c r="A118" t="s">
        <v>90</v>
      </c>
      <c r="B118" t="s">
        <v>115</v>
      </c>
      <c r="C118">
        <v>11.9</v>
      </c>
    </row>
    <row r="119" spans="1:3" customFormat="1" hidden="1">
      <c r="A119" t="s">
        <v>90</v>
      </c>
      <c r="B119" t="s">
        <v>114</v>
      </c>
      <c r="C119">
        <v>13.26</v>
      </c>
    </row>
    <row r="120" spans="1:3" customFormat="1" hidden="1">
      <c r="A120" t="s">
        <v>90</v>
      </c>
      <c r="B120" t="s">
        <v>112</v>
      </c>
      <c r="C120">
        <v>16.84</v>
      </c>
    </row>
    <row r="121" spans="1:3" customFormat="1" hidden="1">
      <c r="A121" t="s">
        <v>90</v>
      </c>
      <c r="B121" t="s">
        <v>113</v>
      </c>
      <c r="C121">
        <v>11.22</v>
      </c>
    </row>
    <row r="122" spans="1:3" customFormat="1" hidden="1">
      <c r="A122" t="s">
        <v>90</v>
      </c>
      <c r="B122" t="s">
        <v>111</v>
      </c>
      <c r="C122">
        <v>13.48</v>
      </c>
    </row>
    <row r="123" spans="1:3" customFormat="1" hidden="1">
      <c r="A123" t="s">
        <v>91</v>
      </c>
      <c r="B123" t="s">
        <v>115</v>
      </c>
      <c r="C123">
        <v>0.7</v>
      </c>
    </row>
    <row r="124" spans="1:3" customFormat="1" hidden="1">
      <c r="A124" t="s">
        <v>92</v>
      </c>
      <c r="B124" t="s">
        <v>115</v>
      </c>
      <c r="C124">
        <v>1.87</v>
      </c>
    </row>
    <row r="125" spans="1:3" customFormat="1" hidden="1">
      <c r="A125" t="s">
        <v>92</v>
      </c>
      <c r="B125" t="s">
        <v>114</v>
      </c>
      <c r="C125">
        <v>1.96</v>
      </c>
    </row>
    <row r="126" spans="1:3" customFormat="1" hidden="1">
      <c r="A126" t="s">
        <v>92</v>
      </c>
      <c r="B126" t="s">
        <v>112</v>
      </c>
      <c r="C126">
        <v>1.6</v>
      </c>
    </row>
    <row r="127" spans="1:3" customFormat="1" hidden="1">
      <c r="A127" t="s">
        <v>92</v>
      </c>
      <c r="B127" t="s">
        <v>113</v>
      </c>
      <c r="C127">
        <v>1.64</v>
      </c>
    </row>
    <row r="128" spans="1:3" customFormat="1" hidden="1">
      <c r="A128" t="s">
        <v>92</v>
      </c>
      <c r="B128" t="s">
        <v>111</v>
      </c>
      <c r="C128">
        <v>1.95</v>
      </c>
    </row>
    <row r="129" spans="1:4" customFormat="1" hidden="1">
      <c r="A129" t="s">
        <v>93</v>
      </c>
      <c r="B129" t="s">
        <v>115</v>
      </c>
      <c r="C129">
        <v>269.36</v>
      </c>
    </row>
    <row r="130" spans="1:4" customFormat="1" hidden="1">
      <c r="A130" t="s">
        <v>93</v>
      </c>
      <c r="B130" t="s">
        <v>114</v>
      </c>
      <c r="C130">
        <v>117.61</v>
      </c>
    </row>
    <row r="131" spans="1:4" customFormat="1" hidden="1">
      <c r="A131" t="s">
        <v>93</v>
      </c>
      <c r="B131" t="s">
        <v>113</v>
      </c>
      <c r="C131">
        <v>144.31</v>
      </c>
    </row>
    <row r="132" spans="1:4" customFormat="1" hidden="1">
      <c r="A132" t="s">
        <v>93</v>
      </c>
      <c r="B132" t="s">
        <v>111</v>
      </c>
      <c r="C132">
        <v>183.15</v>
      </c>
    </row>
    <row r="133" spans="1:4" customFormat="1" hidden="1">
      <c r="A133" t="s">
        <v>81</v>
      </c>
      <c r="B133" t="s">
        <v>115</v>
      </c>
      <c r="C133">
        <v>3.05</v>
      </c>
      <c r="D133" t="s">
        <v>159</v>
      </c>
    </row>
    <row r="134" spans="1:4" customFormat="1" hidden="1">
      <c r="A134" t="s">
        <v>81</v>
      </c>
      <c r="B134" t="s">
        <v>114</v>
      </c>
      <c r="C134">
        <v>3.59</v>
      </c>
      <c r="D134" t="s">
        <v>159</v>
      </c>
    </row>
    <row r="135" spans="1:4" customFormat="1" hidden="1">
      <c r="A135" t="s">
        <v>81</v>
      </c>
      <c r="B135" t="s">
        <v>112</v>
      </c>
      <c r="C135">
        <v>3.48</v>
      </c>
      <c r="D135" t="s">
        <v>159</v>
      </c>
    </row>
    <row r="136" spans="1:4" customFormat="1" hidden="1">
      <c r="A136" t="s">
        <v>81</v>
      </c>
      <c r="B136" t="s">
        <v>113</v>
      </c>
      <c r="C136">
        <v>2.89</v>
      </c>
      <c r="D136" t="s">
        <v>159</v>
      </c>
    </row>
    <row r="137" spans="1:4" customFormat="1" hidden="1">
      <c r="A137" t="s">
        <v>81</v>
      </c>
      <c r="B137" t="s">
        <v>111</v>
      </c>
      <c r="C137">
        <v>2.27</v>
      </c>
      <c r="D137" t="s">
        <v>159</v>
      </c>
    </row>
    <row r="138" spans="1:4" customFormat="1" hidden="1">
      <c r="A138" t="s">
        <v>160</v>
      </c>
      <c r="B138" t="s">
        <v>115</v>
      </c>
      <c r="C138">
        <v>5763.37</v>
      </c>
    </row>
    <row r="139" spans="1:4" customFormat="1" hidden="1">
      <c r="A139" t="s">
        <v>160</v>
      </c>
      <c r="B139" t="s">
        <v>114</v>
      </c>
      <c r="C139">
        <v>5965.73</v>
      </c>
    </row>
    <row r="140" spans="1:4" customFormat="1" hidden="1">
      <c r="A140" t="s">
        <v>160</v>
      </c>
      <c r="B140" t="s">
        <v>112</v>
      </c>
      <c r="C140">
        <v>8530.11</v>
      </c>
    </row>
    <row r="141" spans="1:4" customFormat="1" hidden="1">
      <c r="A141" t="s">
        <v>160</v>
      </c>
      <c r="B141" t="s">
        <v>113</v>
      </c>
      <c r="C141">
        <v>4158.28</v>
      </c>
    </row>
    <row r="142" spans="1:4" customFormat="1" hidden="1">
      <c r="A142" t="s">
        <v>160</v>
      </c>
      <c r="B142" t="s">
        <v>111</v>
      </c>
      <c r="C142">
        <v>7615.74</v>
      </c>
    </row>
    <row r="143" spans="1:4" customFormat="1" hidden="1">
      <c r="A143" t="s">
        <v>161</v>
      </c>
      <c r="B143" t="s">
        <v>115</v>
      </c>
      <c r="C143">
        <v>6348.4</v>
      </c>
    </row>
    <row r="144" spans="1:4" customFormat="1" hidden="1">
      <c r="A144" t="s">
        <v>161</v>
      </c>
      <c r="B144" t="s">
        <v>114</v>
      </c>
      <c r="C144">
        <v>9946.4699999999993</v>
      </c>
    </row>
    <row r="145" spans="1:4" customFormat="1" hidden="1">
      <c r="A145" t="s">
        <v>161</v>
      </c>
      <c r="B145" t="s">
        <v>112</v>
      </c>
      <c r="C145">
        <v>7465.55</v>
      </c>
    </row>
    <row r="146" spans="1:4" customFormat="1" hidden="1">
      <c r="A146" t="s">
        <v>161</v>
      </c>
      <c r="B146" t="s">
        <v>113</v>
      </c>
      <c r="C146">
        <v>4269.7</v>
      </c>
    </row>
    <row r="147" spans="1:4" customFormat="1" hidden="1">
      <c r="A147" t="s">
        <v>161</v>
      </c>
      <c r="B147" t="s">
        <v>111</v>
      </c>
      <c r="C147">
        <v>6840.95</v>
      </c>
    </row>
    <row r="148" spans="1:4" customFormat="1" hidden="1">
      <c r="A148" t="s">
        <v>162</v>
      </c>
      <c r="B148" t="s">
        <v>115</v>
      </c>
      <c r="C148">
        <v>6919.28</v>
      </c>
    </row>
    <row r="149" spans="1:4" customFormat="1" hidden="1">
      <c r="A149" t="s">
        <v>163</v>
      </c>
      <c r="B149" t="s">
        <v>115</v>
      </c>
      <c r="C149">
        <v>13536.05</v>
      </c>
    </row>
    <row r="150" spans="1:4" customFormat="1" hidden="1">
      <c r="A150" t="s">
        <v>163</v>
      </c>
      <c r="B150" t="s">
        <v>111</v>
      </c>
      <c r="C150">
        <v>11084.76</v>
      </c>
    </row>
    <row r="151" spans="1:4" customFormat="1" hidden="1">
      <c r="A151" t="s">
        <v>164</v>
      </c>
      <c r="B151" t="s">
        <v>115</v>
      </c>
      <c r="C151">
        <v>4983.29</v>
      </c>
    </row>
    <row r="152" spans="1:4" customFormat="1" hidden="1">
      <c r="A152" t="s">
        <v>164</v>
      </c>
      <c r="B152" t="s">
        <v>111</v>
      </c>
      <c r="C152">
        <v>7122.12</v>
      </c>
    </row>
    <row r="153" spans="1:4" customFormat="1" hidden="1">
      <c r="A153" t="s">
        <v>97</v>
      </c>
      <c r="B153" t="s">
        <v>115</v>
      </c>
      <c r="C153">
        <v>9011.65</v>
      </c>
    </row>
    <row r="154" spans="1:4" customFormat="1" hidden="1">
      <c r="A154" t="s">
        <v>97</v>
      </c>
      <c r="B154" t="s">
        <v>114</v>
      </c>
      <c r="C154">
        <v>4678.87</v>
      </c>
    </row>
    <row r="155" spans="1:4" customFormat="1" hidden="1">
      <c r="A155" t="s">
        <v>97</v>
      </c>
      <c r="B155" t="s">
        <v>112</v>
      </c>
      <c r="C155">
        <v>5636.64</v>
      </c>
    </row>
    <row r="156" spans="1:4" customFormat="1" hidden="1">
      <c r="A156" t="s">
        <v>97</v>
      </c>
      <c r="B156" t="s">
        <v>113</v>
      </c>
      <c r="C156">
        <v>8446.2999999999993</v>
      </c>
    </row>
    <row r="157" spans="1:4" customFormat="1" hidden="1">
      <c r="A157" t="s">
        <v>97</v>
      </c>
      <c r="B157" t="s">
        <v>111</v>
      </c>
      <c r="C157">
        <v>26863.52</v>
      </c>
    </row>
    <row r="158" spans="1:4" customFormat="1" hidden="1">
      <c r="A158" t="s">
        <v>99</v>
      </c>
      <c r="B158" t="s">
        <v>115</v>
      </c>
      <c r="C158">
        <v>4468.25</v>
      </c>
      <c r="D158" t="s">
        <v>165</v>
      </c>
    </row>
    <row r="159" spans="1:4" customFormat="1" hidden="1">
      <c r="A159" t="s">
        <v>99</v>
      </c>
      <c r="B159" t="s">
        <v>114</v>
      </c>
      <c r="C159">
        <v>4454.3</v>
      </c>
      <c r="D159" t="s">
        <v>165</v>
      </c>
    </row>
    <row r="160" spans="1:4" customFormat="1" hidden="1">
      <c r="A160" t="s">
        <v>99</v>
      </c>
      <c r="B160" t="s">
        <v>112</v>
      </c>
      <c r="C160">
        <v>5380.24</v>
      </c>
      <c r="D160" t="s">
        <v>165</v>
      </c>
    </row>
    <row r="161" spans="1:4" customFormat="1" hidden="1">
      <c r="A161" t="s">
        <v>99</v>
      </c>
      <c r="B161" t="s">
        <v>113</v>
      </c>
      <c r="C161">
        <v>3593.66</v>
      </c>
      <c r="D161" t="s">
        <v>165</v>
      </c>
    </row>
    <row r="162" spans="1:4" customFormat="1" hidden="1">
      <c r="A162" t="s">
        <v>99</v>
      </c>
      <c r="B162" t="s">
        <v>111</v>
      </c>
      <c r="C162">
        <v>5542.38</v>
      </c>
      <c r="D162" t="s">
        <v>165</v>
      </c>
    </row>
    <row r="163" spans="1:4" customFormat="1" hidden="1">
      <c r="A163" t="s">
        <v>166</v>
      </c>
      <c r="B163" t="s">
        <v>115</v>
      </c>
      <c r="C163">
        <v>7523.76</v>
      </c>
    </row>
    <row r="164" spans="1:4" customFormat="1" hidden="1">
      <c r="A164" t="s">
        <v>166</v>
      </c>
      <c r="B164" t="s">
        <v>114</v>
      </c>
      <c r="C164">
        <v>4607.8900000000003</v>
      </c>
    </row>
    <row r="165" spans="1:4" customFormat="1" hidden="1">
      <c r="A165" t="s">
        <v>166</v>
      </c>
      <c r="B165" t="s">
        <v>112</v>
      </c>
      <c r="C165">
        <v>5331.63</v>
      </c>
    </row>
    <row r="166" spans="1:4" customFormat="1" hidden="1">
      <c r="A166" t="s">
        <v>166</v>
      </c>
      <c r="B166" t="s">
        <v>113</v>
      </c>
      <c r="C166">
        <v>4300.1000000000004</v>
      </c>
    </row>
    <row r="167" spans="1:4" customFormat="1" hidden="1">
      <c r="A167" t="s">
        <v>166</v>
      </c>
      <c r="B167" t="s">
        <v>111</v>
      </c>
      <c r="C167">
        <v>10169.040000000001</v>
      </c>
    </row>
    <row r="168" spans="1:4" customFormat="1" hidden="1">
      <c r="A168" t="s">
        <v>47</v>
      </c>
      <c r="B168" t="s">
        <v>115</v>
      </c>
      <c r="C168">
        <v>3195.48</v>
      </c>
    </row>
    <row r="169" spans="1:4" customFormat="1" hidden="1">
      <c r="A169" t="s">
        <v>47</v>
      </c>
      <c r="B169" t="s">
        <v>114</v>
      </c>
      <c r="C169">
        <v>5135.29</v>
      </c>
    </row>
    <row r="170" spans="1:4" customFormat="1" hidden="1">
      <c r="A170" t="s">
        <v>47</v>
      </c>
      <c r="B170" t="s">
        <v>112</v>
      </c>
      <c r="C170">
        <v>2468.98</v>
      </c>
    </row>
    <row r="171" spans="1:4" customFormat="1" hidden="1">
      <c r="A171" t="s">
        <v>47</v>
      </c>
      <c r="B171" t="s">
        <v>113</v>
      </c>
      <c r="C171">
        <v>2198.9899999999998</v>
      </c>
    </row>
    <row r="172" spans="1:4" customFormat="1" hidden="1">
      <c r="A172" t="s">
        <v>47</v>
      </c>
      <c r="B172" t="s">
        <v>111</v>
      </c>
      <c r="C172">
        <v>4187.58</v>
      </c>
    </row>
    <row r="173" spans="1:4" customFormat="1" hidden="1">
      <c r="A173" t="s">
        <v>95</v>
      </c>
      <c r="B173" t="s">
        <v>115</v>
      </c>
      <c r="C173">
        <v>5675.93</v>
      </c>
    </row>
    <row r="174" spans="1:4" customFormat="1" hidden="1">
      <c r="A174" t="s">
        <v>95</v>
      </c>
      <c r="B174" t="s">
        <v>114</v>
      </c>
      <c r="C174">
        <v>7782.22</v>
      </c>
    </row>
    <row r="175" spans="1:4" customFormat="1" hidden="1">
      <c r="A175" t="s">
        <v>95</v>
      </c>
      <c r="B175" t="s">
        <v>112</v>
      </c>
      <c r="C175">
        <v>8460.9500000000007</v>
      </c>
    </row>
    <row r="176" spans="1:4" customFormat="1" hidden="1">
      <c r="A176" t="s">
        <v>95</v>
      </c>
      <c r="B176" t="s">
        <v>113</v>
      </c>
      <c r="C176">
        <v>5524.17</v>
      </c>
    </row>
    <row r="177" spans="1:3" customFormat="1" hidden="1">
      <c r="A177" t="s">
        <v>95</v>
      </c>
      <c r="B177" t="s">
        <v>111</v>
      </c>
      <c r="C177">
        <v>8621.48</v>
      </c>
    </row>
    <row r="178" spans="1:3" customFormat="1" hidden="1">
      <c r="A178" t="s">
        <v>167</v>
      </c>
      <c r="B178" t="s">
        <v>115</v>
      </c>
      <c r="C178">
        <v>7971.08</v>
      </c>
    </row>
    <row r="179" spans="1:3" customFormat="1" hidden="1">
      <c r="A179" t="s">
        <v>167</v>
      </c>
      <c r="B179" t="s">
        <v>114</v>
      </c>
      <c r="C179">
        <v>6350.67</v>
      </c>
    </row>
    <row r="180" spans="1:3" customFormat="1" hidden="1">
      <c r="A180" t="s">
        <v>167</v>
      </c>
      <c r="B180" t="s">
        <v>112</v>
      </c>
      <c r="C180">
        <v>4827.3599999999997</v>
      </c>
    </row>
    <row r="181" spans="1:3" customFormat="1" hidden="1">
      <c r="A181" t="s">
        <v>167</v>
      </c>
      <c r="B181" t="s">
        <v>113</v>
      </c>
      <c r="C181">
        <v>6254.87</v>
      </c>
    </row>
    <row r="182" spans="1:3" customFormat="1" hidden="1">
      <c r="A182" t="s">
        <v>167</v>
      </c>
      <c r="B182" t="s">
        <v>111</v>
      </c>
      <c r="C182">
        <v>4067.08</v>
      </c>
    </row>
    <row r="183" spans="1:3" customFormat="1" hidden="1">
      <c r="A183" t="s">
        <v>168</v>
      </c>
      <c r="B183" t="s">
        <v>115</v>
      </c>
      <c r="C183">
        <v>1050.3399999999999</v>
      </c>
    </row>
    <row r="184" spans="1:3" customFormat="1" hidden="1">
      <c r="A184" t="s">
        <v>168</v>
      </c>
      <c r="B184" t="s">
        <v>114</v>
      </c>
      <c r="C184">
        <v>942.5</v>
      </c>
    </row>
    <row r="185" spans="1:3" customFormat="1" hidden="1">
      <c r="A185" t="s">
        <v>168</v>
      </c>
      <c r="B185" t="s">
        <v>112</v>
      </c>
      <c r="C185">
        <v>1119.83</v>
      </c>
    </row>
    <row r="186" spans="1:3" customFormat="1" hidden="1">
      <c r="A186" t="s">
        <v>168</v>
      </c>
      <c r="B186" t="s">
        <v>113</v>
      </c>
      <c r="C186">
        <v>945.55</v>
      </c>
    </row>
    <row r="187" spans="1:3" customFormat="1" hidden="1">
      <c r="A187" t="s">
        <v>168</v>
      </c>
      <c r="B187" t="s">
        <v>111</v>
      </c>
      <c r="C187">
        <v>1108.48</v>
      </c>
    </row>
    <row r="188" spans="1:3" customFormat="1" hidden="1">
      <c r="A188" t="s">
        <v>169</v>
      </c>
      <c r="B188" t="s">
        <v>113</v>
      </c>
      <c r="C188">
        <v>470.38</v>
      </c>
    </row>
    <row r="189" spans="1:3" customFormat="1" hidden="1">
      <c r="A189" t="s">
        <v>169</v>
      </c>
      <c r="B189" t="s">
        <v>111</v>
      </c>
      <c r="C189">
        <v>387.97</v>
      </c>
    </row>
    <row r="190" spans="1:3" customFormat="1" hidden="1">
      <c r="A190" t="s">
        <v>170</v>
      </c>
      <c r="B190" t="s">
        <v>115</v>
      </c>
      <c r="C190">
        <v>4024.95</v>
      </c>
    </row>
    <row r="191" spans="1:3" customFormat="1" hidden="1">
      <c r="A191" t="s">
        <v>170</v>
      </c>
      <c r="B191" t="s">
        <v>114</v>
      </c>
      <c r="C191">
        <v>3337.94</v>
      </c>
    </row>
    <row r="192" spans="1:3" customFormat="1" hidden="1">
      <c r="A192" t="s">
        <v>170</v>
      </c>
      <c r="B192" t="s">
        <v>112</v>
      </c>
      <c r="C192">
        <v>3014.76</v>
      </c>
    </row>
    <row r="193" spans="1:3" customFormat="1" hidden="1">
      <c r="A193" t="s">
        <v>170</v>
      </c>
      <c r="B193" t="s">
        <v>113</v>
      </c>
      <c r="C193">
        <v>4142.1400000000003</v>
      </c>
    </row>
    <row r="194" spans="1:3" customFormat="1" hidden="1">
      <c r="A194" t="s">
        <v>170</v>
      </c>
      <c r="B194" t="s">
        <v>111</v>
      </c>
      <c r="C194">
        <v>7373.58</v>
      </c>
    </row>
    <row r="195" spans="1:3" customFormat="1" hidden="1">
      <c r="A195" t="s">
        <v>171</v>
      </c>
      <c r="B195" t="s">
        <v>115</v>
      </c>
      <c r="C195">
        <v>6291.31</v>
      </c>
    </row>
    <row r="196" spans="1:3" customFormat="1" hidden="1">
      <c r="A196" t="s">
        <v>171</v>
      </c>
      <c r="B196" t="s">
        <v>114</v>
      </c>
      <c r="C196">
        <v>5089.4799999999996</v>
      </c>
    </row>
    <row r="197" spans="1:3" customFormat="1" hidden="1">
      <c r="A197" t="s">
        <v>171</v>
      </c>
      <c r="B197" t="s">
        <v>112</v>
      </c>
      <c r="C197">
        <v>8034</v>
      </c>
    </row>
    <row r="198" spans="1:3" customFormat="1" hidden="1">
      <c r="A198" t="s">
        <v>171</v>
      </c>
      <c r="B198" t="s">
        <v>113</v>
      </c>
      <c r="C198">
        <v>5337.12</v>
      </c>
    </row>
    <row r="199" spans="1:3" customFormat="1" hidden="1">
      <c r="A199" t="s">
        <v>171</v>
      </c>
      <c r="B199" t="s">
        <v>111</v>
      </c>
      <c r="C199">
        <v>5831.03</v>
      </c>
    </row>
    <row r="200" spans="1:3" customFormat="1" hidden="1">
      <c r="A200" t="s">
        <v>172</v>
      </c>
      <c r="B200" t="s">
        <v>115</v>
      </c>
      <c r="C200">
        <v>7124.22</v>
      </c>
    </row>
    <row r="201" spans="1:3" customFormat="1" hidden="1">
      <c r="A201" t="s">
        <v>172</v>
      </c>
      <c r="B201" t="s">
        <v>114</v>
      </c>
      <c r="C201">
        <v>4308.6499999999996</v>
      </c>
    </row>
    <row r="202" spans="1:3" customFormat="1" hidden="1">
      <c r="A202" t="s">
        <v>172</v>
      </c>
      <c r="B202" t="s">
        <v>112</v>
      </c>
      <c r="C202">
        <v>7247.51</v>
      </c>
    </row>
    <row r="203" spans="1:3" customFormat="1" hidden="1">
      <c r="A203" t="s">
        <v>172</v>
      </c>
      <c r="B203" t="s">
        <v>113</v>
      </c>
      <c r="C203">
        <v>13053.21</v>
      </c>
    </row>
    <row r="204" spans="1:3" customFormat="1" hidden="1">
      <c r="A204" t="s">
        <v>172</v>
      </c>
      <c r="B204" t="s">
        <v>111</v>
      </c>
      <c r="C204">
        <v>5603.96</v>
      </c>
    </row>
    <row r="205" spans="1:3" customFormat="1" hidden="1">
      <c r="A205" t="s">
        <v>26</v>
      </c>
      <c r="B205" t="s">
        <v>115</v>
      </c>
      <c r="C205">
        <v>694.5</v>
      </c>
    </row>
    <row r="206" spans="1:3" customFormat="1" hidden="1">
      <c r="A206" t="s">
        <v>26</v>
      </c>
      <c r="B206" t="s">
        <v>114</v>
      </c>
      <c r="C206">
        <v>594.49</v>
      </c>
    </row>
    <row r="207" spans="1:3" customFormat="1" hidden="1">
      <c r="A207" t="s">
        <v>26</v>
      </c>
      <c r="B207" t="s">
        <v>112</v>
      </c>
      <c r="C207">
        <v>476</v>
      </c>
    </row>
    <row r="208" spans="1:3" customFormat="1" hidden="1">
      <c r="A208" t="s">
        <v>26</v>
      </c>
      <c r="B208" t="s">
        <v>113</v>
      </c>
      <c r="C208">
        <v>705.55</v>
      </c>
    </row>
    <row r="209" spans="1:3" customFormat="1" hidden="1">
      <c r="A209" t="s">
        <v>26</v>
      </c>
      <c r="B209" t="s">
        <v>111</v>
      </c>
      <c r="C209">
        <v>638.20000000000005</v>
      </c>
    </row>
    <row r="210" spans="1:3" customFormat="1" hidden="1">
      <c r="A210" t="s">
        <v>173</v>
      </c>
      <c r="B210" t="s">
        <v>115</v>
      </c>
      <c r="C210">
        <v>480.74</v>
      </c>
    </row>
    <row r="211" spans="1:3" customFormat="1" hidden="1">
      <c r="A211" t="s">
        <v>173</v>
      </c>
      <c r="B211" t="s">
        <v>114</v>
      </c>
      <c r="C211">
        <v>926.92</v>
      </c>
    </row>
    <row r="212" spans="1:3" customFormat="1" hidden="1">
      <c r="A212" t="s">
        <v>173</v>
      </c>
      <c r="B212" t="s">
        <v>112</v>
      </c>
      <c r="C212">
        <v>873.47</v>
      </c>
    </row>
    <row r="213" spans="1:3" customFormat="1" hidden="1">
      <c r="A213" t="s">
        <v>173</v>
      </c>
      <c r="B213" t="s">
        <v>113</v>
      </c>
      <c r="C213">
        <v>557.01</v>
      </c>
    </row>
    <row r="214" spans="1:3" customFormat="1" hidden="1">
      <c r="A214" t="s">
        <v>173</v>
      </c>
      <c r="B214" t="s">
        <v>111</v>
      </c>
      <c r="C214">
        <v>632.48</v>
      </c>
    </row>
    <row r="215" spans="1:3" customFormat="1" hidden="1">
      <c r="A215" t="s">
        <v>38</v>
      </c>
      <c r="B215" t="s">
        <v>115</v>
      </c>
      <c r="C215">
        <v>39.409999999999997</v>
      </c>
    </row>
    <row r="216" spans="1:3" customFormat="1" hidden="1">
      <c r="A216" t="s">
        <v>38</v>
      </c>
      <c r="B216" t="s">
        <v>114</v>
      </c>
      <c r="C216">
        <v>40.049999999999997</v>
      </c>
    </row>
    <row r="217" spans="1:3" customFormat="1" hidden="1">
      <c r="A217" t="s">
        <v>38</v>
      </c>
      <c r="B217" t="s">
        <v>112</v>
      </c>
      <c r="C217">
        <v>33.130000000000003</v>
      </c>
    </row>
    <row r="218" spans="1:3" customFormat="1" hidden="1">
      <c r="A218" t="s">
        <v>38</v>
      </c>
      <c r="B218" t="s">
        <v>113</v>
      </c>
      <c r="C218">
        <v>54.11</v>
      </c>
    </row>
    <row r="219" spans="1:3" customFormat="1" hidden="1">
      <c r="A219" t="s">
        <v>38</v>
      </c>
      <c r="B219" t="s">
        <v>111</v>
      </c>
      <c r="C219">
        <v>68.41</v>
      </c>
    </row>
    <row r="220" spans="1:3" customFormat="1" hidden="1">
      <c r="A220" t="s">
        <v>174</v>
      </c>
      <c r="B220" t="s">
        <v>115</v>
      </c>
      <c r="C220">
        <v>2953.29</v>
      </c>
    </row>
    <row r="221" spans="1:3" customFormat="1" hidden="1">
      <c r="A221" t="s">
        <v>174</v>
      </c>
      <c r="B221" t="s">
        <v>114</v>
      </c>
      <c r="C221">
        <v>1108.96</v>
      </c>
    </row>
    <row r="222" spans="1:3" customFormat="1" hidden="1">
      <c r="A222" t="s">
        <v>174</v>
      </c>
      <c r="B222" t="s">
        <v>112</v>
      </c>
      <c r="C222">
        <v>6427.2</v>
      </c>
    </row>
    <row r="223" spans="1:3" customFormat="1" hidden="1">
      <c r="A223" t="s">
        <v>174</v>
      </c>
      <c r="B223" t="s">
        <v>113</v>
      </c>
      <c r="C223">
        <v>6951.68</v>
      </c>
    </row>
    <row r="224" spans="1:3" customFormat="1" hidden="1">
      <c r="A224" t="s">
        <v>174</v>
      </c>
      <c r="B224" t="s">
        <v>111</v>
      </c>
      <c r="C224">
        <v>6787.61</v>
      </c>
    </row>
    <row r="225" spans="1:9">
      <c r="A225" t="s">
        <v>34</v>
      </c>
      <c r="B225" t="s">
        <v>115</v>
      </c>
      <c r="C225">
        <v>2149.58</v>
      </c>
      <c r="I225" s="164"/>
    </row>
    <row r="226" spans="1:9">
      <c r="A226" t="s">
        <v>34</v>
      </c>
      <c r="B226" t="s">
        <v>112</v>
      </c>
      <c r="C226">
        <v>692.36</v>
      </c>
      <c r="I226" s="164"/>
    </row>
    <row r="227" spans="1:9">
      <c r="A227" t="s">
        <v>34</v>
      </c>
      <c r="B227" t="s">
        <v>113</v>
      </c>
      <c r="C227">
        <v>402.02</v>
      </c>
      <c r="I227" s="164"/>
    </row>
    <row r="228" spans="1:9">
      <c r="A228" t="s">
        <v>34</v>
      </c>
      <c r="B228" t="s">
        <v>111</v>
      </c>
      <c r="C228">
        <v>2065.39</v>
      </c>
      <c r="I228" s="164"/>
    </row>
    <row r="229" spans="1:9" hidden="1">
      <c r="A229" t="s">
        <v>37</v>
      </c>
      <c r="B229" t="s">
        <v>115</v>
      </c>
      <c r="C229">
        <v>68.38</v>
      </c>
      <c r="F229"/>
      <c r="I229" s="164"/>
    </row>
    <row r="230" spans="1:9" hidden="1">
      <c r="A230" t="s">
        <v>37</v>
      </c>
      <c r="B230" t="s">
        <v>114</v>
      </c>
      <c r="C230">
        <v>68.959999999999994</v>
      </c>
      <c r="F230"/>
      <c r="I230" s="164"/>
    </row>
    <row r="231" spans="1:9" hidden="1">
      <c r="A231" t="s">
        <v>37</v>
      </c>
      <c r="B231" t="s">
        <v>112</v>
      </c>
      <c r="C231">
        <v>80.989999999999995</v>
      </c>
      <c r="F231"/>
      <c r="I231" s="164"/>
    </row>
    <row r="232" spans="1:9" hidden="1">
      <c r="A232" t="s">
        <v>37</v>
      </c>
      <c r="B232" t="s">
        <v>113</v>
      </c>
      <c r="C232">
        <v>78.87</v>
      </c>
      <c r="F232"/>
      <c r="I232" s="164"/>
    </row>
    <row r="233" spans="1:9" hidden="1">
      <c r="A233" t="s">
        <v>37</v>
      </c>
      <c r="B233" t="s">
        <v>111</v>
      </c>
      <c r="C233">
        <v>90.98</v>
      </c>
      <c r="F233"/>
      <c r="I233" s="164"/>
    </row>
    <row r="234" spans="1:9" hidden="1">
      <c r="A234" t="s">
        <v>31</v>
      </c>
      <c r="B234" t="s">
        <v>115</v>
      </c>
      <c r="C234">
        <v>694.5</v>
      </c>
      <c r="F234"/>
      <c r="I234" s="164"/>
    </row>
    <row r="235" spans="1:9" hidden="1">
      <c r="A235" t="s">
        <v>31</v>
      </c>
      <c r="B235" t="s">
        <v>114</v>
      </c>
      <c r="C235">
        <v>594.49</v>
      </c>
      <c r="F235"/>
      <c r="I235" s="164"/>
    </row>
    <row r="236" spans="1:9" hidden="1">
      <c r="A236" t="s">
        <v>31</v>
      </c>
      <c r="B236" t="s">
        <v>112</v>
      </c>
      <c r="C236">
        <v>476</v>
      </c>
      <c r="F236"/>
      <c r="I236" s="164"/>
    </row>
    <row r="237" spans="1:9" hidden="1">
      <c r="A237" t="s">
        <v>31</v>
      </c>
      <c r="B237" t="s">
        <v>113</v>
      </c>
      <c r="C237">
        <v>705.55</v>
      </c>
      <c r="F237"/>
      <c r="I237" s="164"/>
    </row>
    <row r="238" spans="1:9" hidden="1">
      <c r="A238" t="s">
        <v>31</v>
      </c>
      <c r="B238" t="s">
        <v>111</v>
      </c>
      <c r="C238">
        <v>638.20000000000005</v>
      </c>
      <c r="F238"/>
      <c r="I238" s="164"/>
    </row>
    <row r="239" spans="1:9">
      <c r="I239" s="164"/>
    </row>
    <row r="240" spans="1:9">
      <c r="I240" s="164"/>
    </row>
    <row r="241" spans="9:9">
      <c r="I241" s="164"/>
    </row>
  </sheetData>
  <autoFilter ref="A1:C238" xr:uid="{00000000-0009-0000-0000-000005000000}">
    <filterColumn colId="0">
      <filters>
        <filter val="Viaggio (A/R)"/>
      </filters>
    </filterColumn>
  </autoFilter>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6"/>
  <sheetViews>
    <sheetView workbookViewId="0">
      <selection activeCell="C227" sqref="C227"/>
    </sheetView>
  </sheetViews>
  <sheetFormatPr defaultColWidth="29.85546875" defaultRowHeight="15"/>
  <sheetData>
    <row r="1" spans="1:13" ht="58.5" thickBot="1">
      <c r="A1" s="22" t="s">
        <v>175</v>
      </c>
      <c r="B1" s="24" t="s">
        <v>176</v>
      </c>
      <c r="C1" s="24" t="s">
        <v>177</v>
      </c>
      <c r="D1" s="26" t="s">
        <v>178</v>
      </c>
      <c r="E1" s="24" t="s">
        <v>179</v>
      </c>
      <c r="F1" s="24" t="s">
        <v>180</v>
      </c>
      <c r="G1" s="23" t="s">
        <v>181</v>
      </c>
      <c r="H1" s="23" t="s">
        <v>182</v>
      </c>
      <c r="I1" s="25" t="s">
        <v>183</v>
      </c>
      <c r="J1" s="28" t="s">
        <v>184</v>
      </c>
      <c r="K1" s="25" t="s">
        <v>185</v>
      </c>
      <c r="L1" s="25" t="s">
        <v>186</v>
      </c>
      <c r="M1" s="25" t="s">
        <v>187</v>
      </c>
    </row>
    <row r="2" spans="1:13" ht="45.75" thickBot="1">
      <c r="A2" s="22" t="s">
        <v>25</v>
      </c>
      <c r="B2" s="42" t="s">
        <v>28</v>
      </c>
      <c r="C2" s="44" t="s">
        <v>104</v>
      </c>
      <c r="D2" s="45" t="s">
        <v>104</v>
      </c>
      <c r="E2" s="42" t="s">
        <v>26</v>
      </c>
      <c r="F2" s="42" t="s">
        <v>31</v>
      </c>
      <c r="G2" s="34" t="s">
        <v>47</v>
      </c>
      <c r="H2" s="23" t="s">
        <v>165</v>
      </c>
      <c r="I2" s="25" t="s">
        <v>98</v>
      </c>
      <c r="J2" s="28" t="s">
        <v>95</v>
      </c>
      <c r="K2" s="36"/>
      <c r="L2" s="25" t="s">
        <v>97</v>
      </c>
      <c r="M2" s="25" t="s">
        <v>172</v>
      </c>
    </row>
    <row r="3" spans="1:13" ht="43.5" thickBot="1">
      <c r="A3" s="46"/>
      <c r="B3" s="43"/>
      <c r="C3" s="24" t="s">
        <v>177</v>
      </c>
      <c r="D3" s="26" t="s">
        <v>178</v>
      </c>
      <c r="G3" s="26" t="s">
        <v>188</v>
      </c>
    </row>
    <row r="4" spans="1:13" ht="15.75" thickBot="1">
      <c r="A4" s="46" t="s">
        <v>189</v>
      </c>
      <c r="B4" s="46" t="s">
        <v>189</v>
      </c>
      <c r="C4" t="s">
        <v>190</v>
      </c>
      <c r="D4" t="s">
        <v>9</v>
      </c>
      <c r="E4" t="s">
        <v>9</v>
      </c>
      <c r="F4" t="s">
        <v>9</v>
      </c>
      <c r="G4" s="26" t="s">
        <v>190</v>
      </c>
      <c r="H4" t="s">
        <v>189</v>
      </c>
      <c r="I4" t="s">
        <v>9</v>
      </c>
      <c r="J4" t="s">
        <v>9</v>
      </c>
      <c r="L4" t="s">
        <v>9</v>
      </c>
      <c r="M4" s="46" t="s">
        <v>191</v>
      </c>
    </row>
    <row r="5" spans="1:13">
      <c r="A5">
        <v>1000</v>
      </c>
      <c r="B5">
        <v>1000</v>
      </c>
      <c r="C5" t="s">
        <v>192</v>
      </c>
      <c r="G5" t="s">
        <v>192</v>
      </c>
      <c r="H5">
        <v>1000</v>
      </c>
    </row>
    <row r="6" spans="1:13">
      <c r="A6">
        <v>5000</v>
      </c>
      <c r="B6">
        <v>5000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265"/>
  <sheetViews>
    <sheetView workbookViewId="0">
      <selection activeCell="C227" sqref="C227"/>
    </sheetView>
  </sheetViews>
  <sheetFormatPr defaultColWidth="18.42578125" defaultRowHeight="15"/>
  <cols>
    <col min="1" max="1" width="8.85546875" style="17" bestFit="1" customWidth="1"/>
    <col min="2" max="2" width="11" style="17" bestFit="1" customWidth="1"/>
    <col min="3" max="3" width="17.5703125" style="17" bestFit="1" customWidth="1"/>
    <col min="4" max="4" width="7.7109375" style="17" bestFit="1" customWidth="1"/>
    <col min="5" max="5" width="7.7109375" style="17" customWidth="1"/>
    <col min="6" max="6" width="9.85546875" style="17" bestFit="1" customWidth="1"/>
    <col min="7" max="7" width="15" style="17" bestFit="1" customWidth="1"/>
    <col min="8" max="8" width="15.28515625" style="17" bestFit="1" customWidth="1"/>
    <col min="9" max="9" width="16" style="17" bestFit="1" customWidth="1"/>
    <col min="10" max="10" width="14.42578125" style="17" bestFit="1" customWidth="1"/>
    <col min="11" max="11" width="27.140625" style="17" customWidth="1"/>
    <col min="12" max="12" width="18.42578125" style="17" customWidth="1"/>
    <col min="13" max="13" width="14.85546875" style="17" bestFit="1" customWidth="1"/>
    <col min="14" max="14" width="13.5703125" style="17" bestFit="1" customWidth="1"/>
    <col min="15" max="15" width="11.28515625" style="17" bestFit="1" customWidth="1"/>
    <col min="16" max="16" width="12.42578125" style="17" bestFit="1" customWidth="1"/>
    <col min="17" max="17" width="12.85546875" style="17" bestFit="1" customWidth="1"/>
    <col min="18" max="18" width="17.140625" style="17" customWidth="1"/>
    <col min="19" max="19" width="15.5703125" style="17" bestFit="1" customWidth="1"/>
    <col min="20" max="20" width="17.28515625" style="17" bestFit="1" customWidth="1"/>
    <col min="21" max="21" width="29" style="17" bestFit="1" customWidth="1"/>
    <col min="22" max="16384" width="18.42578125" style="17"/>
  </cols>
  <sheetData>
    <row r="1" spans="1:21" ht="84.75" customHeight="1" thickBot="1">
      <c r="A1" s="1" t="s">
        <v>0</v>
      </c>
      <c r="B1" s="2" t="s">
        <v>193</v>
      </c>
      <c r="C1" s="3" t="s">
        <v>194</v>
      </c>
      <c r="D1" s="4" t="s">
        <v>195</v>
      </c>
      <c r="E1" s="4" t="s">
        <v>196</v>
      </c>
      <c r="F1" s="3" t="s">
        <v>197</v>
      </c>
      <c r="G1" s="5" t="s">
        <v>1</v>
      </c>
      <c r="H1" s="3" t="s">
        <v>2</v>
      </c>
      <c r="I1" s="3" t="s">
        <v>3</v>
      </c>
      <c r="J1" s="2" t="s">
        <v>4</v>
      </c>
      <c r="K1" s="2" t="s">
        <v>5</v>
      </c>
      <c r="L1" s="3" t="s">
        <v>198</v>
      </c>
      <c r="M1" s="6" t="s">
        <v>7</v>
      </c>
      <c r="N1" s="7" t="s">
        <v>9</v>
      </c>
      <c r="O1" s="3" t="s">
        <v>10</v>
      </c>
      <c r="P1" s="3" t="s">
        <v>11</v>
      </c>
      <c r="Q1" s="3" t="s">
        <v>12</v>
      </c>
      <c r="R1" s="3" t="s">
        <v>13</v>
      </c>
      <c r="S1" s="3" t="s">
        <v>14</v>
      </c>
      <c r="T1" s="3" t="s">
        <v>15</v>
      </c>
      <c r="U1" s="3" t="s">
        <v>199</v>
      </c>
    </row>
    <row r="2" spans="1:21" ht="30.75" thickBot="1">
      <c r="G2" s="17" t="str">
        <f>IF(OR(I2="VIETNAM",I2="THAILANDIA (EX SIAM)",I2="TAIWAN",I2="SRI LANKA",I2="SINGAPORE",I2="REPUBBLICA DELL'INDIA",I2="NEPAL",I2="MYANMAR (EX BIRMANIA)",I2="MAURITIUS",I2="MALESIA",I2="MALDIVE",I2="LAOS",I2="INDONESIA",I2="FILIPPINE",I2="CAMBOGIA",I2="NORVEGIA",I2="COREA DEL SUD",I2="CINA",I2="BRASILE",I2="AUSTRALIA",I2="QATAR",I2="EMIRATI ARABI UNITI",),"SI","NO")</f>
        <v>NO</v>
      </c>
      <c r="I2" s="17" t="s">
        <v>18</v>
      </c>
      <c r="J2" s="8"/>
      <c r="K2" s="15"/>
      <c r="L2" s="17" t="s">
        <v>33</v>
      </c>
      <c r="M2" s="17" t="s">
        <v>20</v>
      </c>
      <c r="P2" s="17">
        <f>IF(L2&gt;0,1,"")</f>
        <v>1</v>
      </c>
      <c r="Q2" s="17">
        <f>N2*O2</f>
        <v>0</v>
      </c>
      <c r="R2" s="17" t="s">
        <v>200</v>
      </c>
    </row>
    <row r="3" spans="1:21" ht="30.75" thickBot="1">
      <c r="J3" s="8"/>
      <c r="K3" s="15"/>
      <c r="L3" s="17" t="s">
        <v>45</v>
      </c>
      <c r="M3" s="17" t="s">
        <v>20</v>
      </c>
    </row>
    <row r="4" spans="1:21" ht="30.75" thickBot="1">
      <c r="J4" s="8"/>
      <c r="K4" s="15"/>
      <c r="L4" s="17" t="s">
        <v>96</v>
      </c>
      <c r="M4" s="17" t="s">
        <v>20</v>
      </c>
    </row>
    <row r="5" spans="1:21" ht="30.75" thickBot="1">
      <c r="J5" s="8"/>
      <c r="K5" s="15"/>
      <c r="L5" s="17" t="s">
        <v>45</v>
      </c>
      <c r="M5" s="17" t="s">
        <v>20</v>
      </c>
    </row>
    <row r="6" spans="1:21" ht="30.75" thickBot="1">
      <c r="J6" s="8"/>
      <c r="K6" s="15"/>
      <c r="L6" s="17" t="s">
        <v>45</v>
      </c>
      <c r="M6" s="17" t="s">
        <v>20</v>
      </c>
    </row>
    <row r="7" spans="1:21" ht="30.75" thickBot="1">
      <c r="J7" s="8"/>
      <c r="K7" s="15"/>
      <c r="L7" s="17" t="s">
        <v>45</v>
      </c>
      <c r="M7" s="17" t="s">
        <v>20</v>
      </c>
    </row>
    <row r="8" spans="1:21" ht="30.75" thickBot="1">
      <c r="J8" s="8"/>
      <c r="K8" s="15"/>
      <c r="L8" s="17" t="s">
        <v>45</v>
      </c>
      <c r="M8" s="17" t="s">
        <v>20</v>
      </c>
    </row>
    <row r="9" spans="1:21" ht="15.75" thickBot="1">
      <c r="J9" s="8"/>
      <c r="K9" s="15"/>
    </row>
    <row r="10" spans="1:21" ht="15.75" thickBot="1">
      <c r="J10" s="8"/>
      <c r="K10" s="15"/>
    </row>
    <row r="11" spans="1:21" ht="15.75" thickBot="1">
      <c r="J11" s="8"/>
      <c r="K11" s="15"/>
    </row>
    <row r="12" spans="1:21" ht="15.75" thickBot="1">
      <c r="J12" s="8"/>
      <c r="K12" s="15"/>
    </row>
    <row r="13" spans="1:21" ht="15.75" thickBot="1">
      <c r="J13" s="8"/>
      <c r="K13" s="15"/>
    </row>
    <row r="14" spans="1:21" ht="15.75" thickBot="1">
      <c r="J14" s="8"/>
      <c r="K14" s="15"/>
    </row>
    <row r="15" spans="1:21" ht="15.75" thickBot="1">
      <c r="J15" s="8"/>
      <c r="K15" s="15"/>
    </row>
    <row r="16" spans="1:21" ht="15.75" thickBot="1">
      <c r="J16" s="8"/>
      <c r="K16" s="15"/>
    </row>
    <row r="17" spans="10:11" ht="15.75" thickBot="1">
      <c r="J17" s="8"/>
      <c r="K17" s="15"/>
    </row>
    <row r="18" spans="10:11" ht="15.75" thickBot="1">
      <c r="J18" s="8"/>
      <c r="K18" s="15"/>
    </row>
    <row r="19" spans="10:11" ht="15.75" thickBot="1">
      <c r="J19" s="8"/>
      <c r="K19" s="15"/>
    </row>
    <row r="20" spans="10:11" ht="15.75" thickBot="1">
      <c r="J20" s="8"/>
      <c r="K20" s="15"/>
    </row>
    <row r="21" spans="10:11" ht="15.75" thickBot="1">
      <c r="J21" s="8"/>
      <c r="K21" s="15"/>
    </row>
    <row r="22" spans="10:11" ht="15.75" thickBot="1">
      <c r="J22" s="8"/>
      <c r="K22" s="15"/>
    </row>
    <row r="23" spans="10:11" ht="15.75" thickBot="1">
      <c r="J23" s="8"/>
      <c r="K23" s="15"/>
    </row>
    <row r="24" spans="10:11" ht="15.75" thickBot="1">
      <c r="J24" s="8"/>
      <c r="K24" s="15"/>
    </row>
    <row r="25" spans="10:11" ht="15.75" thickBot="1">
      <c r="J25" s="8"/>
      <c r="K25" s="15"/>
    </row>
    <row r="26" spans="10:11" ht="15.75" thickBot="1">
      <c r="J26" s="8"/>
      <c r="K26" s="15"/>
    </row>
    <row r="27" spans="10:11" ht="15.75" thickBot="1">
      <c r="J27" s="8"/>
      <c r="K27" s="15"/>
    </row>
    <row r="28" spans="10:11" ht="15.75" thickBot="1">
      <c r="J28" s="8"/>
      <c r="K28" s="15"/>
    </row>
    <row r="29" spans="10:11" ht="15.75" thickBot="1">
      <c r="J29" s="8"/>
      <c r="K29" s="15"/>
    </row>
    <row r="30" spans="10:11" ht="15.75" thickBot="1">
      <c r="J30" s="8"/>
      <c r="K30" s="15"/>
    </row>
    <row r="31" spans="10:11" ht="15.75" thickBot="1">
      <c r="J31" s="8"/>
      <c r="K31" s="15"/>
    </row>
    <row r="32" spans="10:11" ht="15.75" thickBot="1">
      <c r="J32" s="8"/>
      <c r="K32" s="15"/>
    </row>
    <row r="33" spans="10:11" ht="15.75" thickBot="1">
      <c r="J33" s="8"/>
      <c r="K33" s="15"/>
    </row>
    <row r="34" spans="10:11" ht="15.75" thickBot="1">
      <c r="J34" s="8"/>
      <c r="K34" s="15"/>
    </row>
    <row r="35" spans="10:11" ht="15.75" thickBot="1">
      <c r="J35" s="8"/>
      <c r="K35" s="15"/>
    </row>
    <row r="36" spans="10:11" ht="15.75" thickBot="1">
      <c r="J36" s="8"/>
      <c r="K36" s="15"/>
    </row>
    <row r="37" spans="10:11" ht="15.75" thickBot="1">
      <c r="J37" s="8"/>
      <c r="K37" s="15"/>
    </row>
    <row r="38" spans="10:11" ht="15.75" thickBot="1">
      <c r="J38" s="8"/>
      <c r="K38" s="15"/>
    </row>
    <row r="39" spans="10:11" ht="15.75" thickBot="1">
      <c r="J39" s="8"/>
      <c r="K39" s="15"/>
    </row>
    <row r="40" spans="10:11" ht="15.75" thickBot="1">
      <c r="J40" s="8"/>
      <c r="K40" s="15"/>
    </row>
    <row r="41" spans="10:11" ht="15.75" thickBot="1">
      <c r="J41" s="8"/>
      <c r="K41" s="15"/>
    </row>
    <row r="42" spans="10:11" ht="15.75" thickBot="1">
      <c r="J42" s="8"/>
      <c r="K42" s="15"/>
    </row>
    <row r="43" spans="10:11" ht="15.75" thickBot="1">
      <c r="J43" s="8"/>
      <c r="K43" s="15"/>
    </row>
    <row r="44" spans="10:11" ht="15.75" thickBot="1">
      <c r="J44" s="8"/>
      <c r="K44" s="15"/>
    </row>
    <row r="45" spans="10:11" ht="15.75" thickBot="1">
      <c r="J45" s="8"/>
      <c r="K45" s="15"/>
    </row>
    <row r="46" spans="10:11" ht="15.75" thickBot="1">
      <c r="J46" s="8"/>
      <c r="K46" s="15"/>
    </row>
    <row r="47" spans="10:11" ht="15.75" thickBot="1">
      <c r="J47" s="8"/>
      <c r="K47" s="15"/>
    </row>
    <row r="48" spans="10:11" ht="15.75" thickBot="1">
      <c r="J48" s="8"/>
      <c r="K48" s="15"/>
    </row>
    <row r="49" spans="10:11" ht="15.75" thickBot="1">
      <c r="J49" s="8"/>
      <c r="K49" s="15"/>
    </row>
    <row r="50" spans="10:11" ht="15.75" thickBot="1">
      <c r="J50" s="8"/>
      <c r="K50" s="15"/>
    </row>
    <row r="51" spans="10:11" ht="15.75" thickBot="1">
      <c r="J51" s="8"/>
      <c r="K51" s="15"/>
    </row>
    <row r="52" spans="10:11" ht="15.75" thickBot="1">
      <c r="J52" s="8"/>
      <c r="K52" s="15"/>
    </row>
    <row r="53" spans="10:11" ht="15.75" thickBot="1">
      <c r="J53" s="8"/>
      <c r="K53" s="15"/>
    </row>
    <row r="54" spans="10:11" ht="15.75" thickBot="1">
      <c r="J54" s="8"/>
      <c r="K54" s="15"/>
    </row>
    <row r="55" spans="10:11" ht="15.75" thickBot="1">
      <c r="J55" s="8"/>
      <c r="K55" s="15"/>
    </row>
    <row r="56" spans="10:11" ht="15.75" thickBot="1">
      <c r="J56" s="8"/>
      <c r="K56" s="15"/>
    </row>
    <row r="57" spans="10:11" ht="15.75" thickBot="1">
      <c r="J57" s="8"/>
      <c r="K57" s="15"/>
    </row>
    <row r="58" spans="10:11" ht="15.75" thickBot="1">
      <c r="J58" s="8"/>
      <c r="K58" s="15"/>
    </row>
    <row r="59" spans="10:11" ht="15.75" thickBot="1">
      <c r="J59" s="8"/>
      <c r="K59" s="15"/>
    </row>
    <row r="60" spans="10:11" ht="15.75" thickBot="1">
      <c r="J60" s="8"/>
      <c r="K60" s="15"/>
    </row>
    <row r="61" spans="10:11" ht="15.75" thickBot="1">
      <c r="J61" s="8"/>
      <c r="K61" s="15"/>
    </row>
    <row r="62" spans="10:11" ht="15.75" thickBot="1">
      <c r="J62" s="8"/>
      <c r="K62" s="15"/>
    </row>
    <row r="63" spans="10:11" ht="15.75" thickBot="1">
      <c r="J63" s="8"/>
      <c r="K63" s="15"/>
    </row>
    <row r="64" spans="10:11" ht="15.75" thickBot="1">
      <c r="J64" s="8"/>
      <c r="K64" s="15"/>
    </row>
    <row r="65" spans="10:11" ht="15.75" thickBot="1">
      <c r="J65" s="8"/>
      <c r="K65" s="15"/>
    </row>
    <row r="66" spans="10:11" ht="15.75" thickBot="1">
      <c r="J66" s="8"/>
      <c r="K66" s="15"/>
    </row>
    <row r="67" spans="10:11" ht="15.75" thickBot="1">
      <c r="J67" s="8"/>
      <c r="K67" s="15"/>
    </row>
    <row r="68" spans="10:11" ht="15.75" thickBot="1">
      <c r="J68" s="8"/>
      <c r="K68" s="15"/>
    </row>
    <row r="69" spans="10:11" ht="15.75" thickBot="1">
      <c r="J69" s="8"/>
      <c r="K69" s="15"/>
    </row>
    <row r="70" spans="10:11" ht="15.75" thickBot="1">
      <c r="J70" s="8"/>
      <c r="K70" s="15"/>
    </row>
    <row r="71" spans="10:11" ht="15.75" thickBot="1">
      <c r="J71" s="8"/>
      <c r="K71" s="15"/>
    </row>
    <row r="72" spans="10:11" ht="15.75" thickBot="1">
      <c r="J72" s="10"/>
      <c r="K72" s="16"/>
    </row>
    <row r="73" spans="10:11" ht="15.75" thickBot="1">
      <c r="J73" s="10"/>
      <c r="K73" s="16"/>
    </row>
    <row r="74" spans="10:11" ht="15.75" thickBot="1">
      <c r="J74" s="10"/>
      <c r="K74" s="16"/>
    </row>
    <row r="75" spans="10:11" ht="15.75" thickBot="1">
      <c r="J75" s="10"/>
      <c r="K75" s="16"/>
    </row>
    <row r="76" spans="10:11" ht="15.75" thickBot="1">
      <c r="J76" s="10"/>
      <c r="K76" s="16"/>
    </row>
    <row r="77" spans="10:11" ht="15.75" thickBot="1">
      <c r="J77" s="10"/>
      <c r="K77" s="16"/>
    </row>
    <row r="78" spans="10:11" ht="15.75" thickBot="1">
      <c r="J78" s="10"/>
      <c r="K78" s="16"/>
    </row>
    <row r="79" spans="10:11" ht="15.75" thickBot="1">
      <c r="J79" s="10"/>
      <c r="K79" s="16"/>
    </row>
    <row r="80" spans="10:11" ht="15.75" thickBot="1">
      <c r="J80" s="10"/>
      <c r="K80" s="16"/>
    </row>
    <row r="81" spans="10:11" ht="15.75" thickBot="1">
      <c r="J81" s="10"/>
      <c r="K81" s="16"/>
    </row>
    <row r="82" spans="10:11" ht="15.75" thickBot="1">
      <c r="J82" s="10"/>
      <c r="K82" s="16"/>
    </row>
    <row r="83" spans="10:11" ht="15.75" thickBot="1">
      <c r="J83" s="10"/>
      <c r="K83" s="16"/>
    </row>
    <row r="84" spans="10:11" ht="15.75" thickBot="1">
      <c r="J84" s="10"/>
      <c r="K84" s="16"/>
    </row>
    <row r="85" spans="10:11" ht="15.75" thickBot="1">
      <c r="J85" s="10"/>
      <c r="K85" s="16"/>
    </row>
    <row r="86" spans="10:11" ht="15.75" thickBot="1">
      <c r="J86" s="10"/>
      <c r="K86" s="16"/>
    </row>
    <row r="87" spans="10:11" ht="15.75" thickBot="1">
      <c r="J87" s="10"/>
      <c r="K87" s="16"/>
    </row>
    <row r="88" spans="10:11" ht="15.75" thickBot="1">
      <c r="J88" s="8"/>
      <c r="K88" s="15"/>
    </row>
    <row r="89" spans="10:11" ht="15.75" thickBot="1">
      <c r="J89" s="8"/>
      <c r="K89" s="15"/>
    </row>
    <row r="90" spans="10:11" ht="15.75" thickBot="1">
      <c r="J90" s="8"/>
      <c r="K90" s="15"/>
    </row>
    <row r="91" spans="10:11" ht="15.75" thickBot="1">
      <c r="J91" s="8"/>
      <c r="K91" s="15"/>
    </row>
    <row r="92" spans="10:11" ht="15.75" thickBot="1">
      <c r="J92" s="8"/>
      <c r="K92" s="15"/>
    </row>
    <row r="93" spans="10:11" ht="15.75" thickBot="1">
      <c r="J93" s="8"/>
      <c r="K93" s="15"/>
    </row>
    <row r="94" spans="10:11" ht="15.75" thickBot="1">
      <c r="J94" s="8"/>
      <c r="K94" s="15"/>
    </row>
    <row r="95" spans="10:11" ht="15.75" thickBot="1">
      <c r="J95" s="8"/>
      <c r="K95" s="15"/>
    </row>
    <row r="96" spans="10:11" ht="15.75" thickBot="1">
      <c r="J96" s="8"/>
      <c r="K96" s="15"/>
    </row>
    <row r="97" spans="10:11" ht="15.75" thickBot="1">
      <c r="J97" s="8"/>
      <c r="K97" s="15"/>
    </row>
    <row r="98" spans="10:11" ht="15.75" thickBot="1">
      <c r="J98" s="8"/>
      <c r="K98" s="15"/>
    </row>
    <row r="99" spans="10:11" ht="15.75" thickBot="1">
      <c r="J99" s="8"/>
      <c r="K99" s="15"/>
    </row>
    <row r="100" spans="10:11" ht="15.75" thickBot="1">
      <c r="J100" s="8"/>
      <c r="K100" s="15"/>
    </row>
    <row r="101" spans="10:11" ht="15.75" thickBot="1">
      <c r="J101" s="8"/>
      <c r="K101" s="15"/>
    </row>
    <row r="102" spans="10:11" ht="15.75" thickBot="1">
      <c r="J102" s="8"/>
      <c r="K102" s="15"/>
    </row>
    <row r="103" spans="10:11" ht="15.75" thickBot="1">
      <c r="J103" s="8"/>
      <c r="K103" s="15"/>
    </row>
    <row r="104" spans="10:11" ht="15.75" thickBot="1">
      <c r="J104" s="8"/>
      <c r="K104" s="15"/>
    </row>
    <row r="105" spans="10:11" ht="15.75" thickBot="1">
      <c r="J105" s="8"/>
      <c r="K105" s="15"/>
    </row>
    <row r="106" spans="10:11" ht="15.75" thickBot="1">
      <c r="J106" s="8"/>
      <c r="K106" s="15"/>
    </row>
    <row r="107" spans="10:11" ht="15.75" thickBot="1">
      <c r="J107" s="8"/>
      <c r="K107" s="15"/>
    </row>
    <row r="108" spans="10:11" ht="15.75" thickBot="1">
      <c r="J108" s="8"/>
      <c r="K108" s="15"/>
    </row>
    <row r="109" spans="10:11" ht="15.75" thickBot="1">
      <c r="J109" s="8"/>
      <c r="K109" s="15"/>
    </row>
    <row r="110" spans="10:11" ht="15.75" thickBot="1">
      <c r="J110" s="8"/>
      <c r="K110" s="15"/>
    </row>
    <row r="111" spans="10:11" ht="15.75" thickBot="1">
      <c r="J111" s="8"/>
      <c r="K111" s="15"/>
    </row>
    <row r="112" spans="10:11" ht="15.75" thickBot="1">
      <c r="J112" s="10"/>
      <c r="K112" s="16"/>
    </row>
    <row r="113" spans="10:11" ht="15.75" thickBot="1">
      <c r="J113" s="10"/>
      <c r="K113" s="16"/>
    </row>
    <row r="114" spans="10:11" ht="15.75" thickBot="1">
      <c r="J114" s="10"/>
      <c r="K114" s="16"/>
    </row>
    <row r="115" spans="10:11" ht="15.75" thickBot="1">
      <c r="J115" s="10"/>
      <c r="K115" s="16"/>
    </row>
    <row r="116" spans="10:11" ht="15.75" thickBot="1">
      <c r="J116" s="10"/>
      <c r="K116" s="16"/>
    </row>
    <row r="117" spans="10:11" ht="15.75" thickBot="1">
      <c r="J117" s="10"/>
      <c r="K117" s="16"/>
    </row>
    <row r="118" spans="10:11" ht="15.75" thickBot="1">
      <c r="J118" s="10"/>
      <c r="K118" s="16"/>
    </row>
    <row r="119" spans="10:11" ht="15.75" thickBot="1">
      <c r="J119" s="10"/>
      <c r="K119" s="16"/>
    </row>
    <row r="120" spans="10:11" ht="15.75" thickBot="1">
      <c r="J120" s="10"/>
      <c r="K120" s="16"/>
    </row>
    <row r="121" spans="10:11" ht="15.75" thickBot="1">
      <c r="J121" s="10"/>
      <c r="K121" s="16"/>
    </row>
    <row r="122" spans="10:11" ht="15.75" thickBot="1">
      <c r="J122" s="10"/>
      <c r="K122" s="16"/>
    </row>
    <row r="123" spans="10:11" ht="15.75" thickBot="1">
      <c r="J123" s="10"/>
      <c r="K123" s="16"/>
    </row>
    <row r="124" spans="10:11" ht="15.75" thickBot="1">
      <c r="J124" s="10"/>
      <c r="K124" s="16"/>
    </row>
    <row r="125" spans="10:11" ht="15.75" thickBot="1">
      <c r="J125" s="10"/>
      <c r="K125" s="16"/>
    </row>
    <row r="126" spans="10:11" ht="15.75" thickBot="1">
      <c r="J126" s="9">
        <v>1</v>
      </c>
      <c r="K126" s="14" t="s">
        <v>32</v>
      </c>
    </row>
    <row r="127" spans="10:11" ht="15.75" thickBot="1">
      <c r="J127" s="9">
        <v>1</v>
      </c>
      <c r="K127" s="14" t="s">
        <v>32</v>
      </c>
    </row>
    <row r="128" spans="10:11" ht="15.75" thickBot="1">
      <c r="J128" s="9">
        <v>1</v>
      </c>
      <c r="K128" s="14" t="s">
        <v>32</v>
      </c>
    </row>
    <row r="129" spans="10:11" ht="15.75" thickBot="1">
      <c r="J129" s="9">
        <v>1</v>
      </c>
      <c r="K129" s="14" t="s">
        <v>32</v>
      </c>
    </row>
    <row r="130" spans="10:11" ht="15.75" thickBot="1">
      <c r="J130" s="9">
        <v>2</v>
      </c>
      <c r="K130" s="14" t="s">
        <v>32</v>
      </c>
    </row>
    <row r="131" spans="10:11" ht="15.75" thickBot="1">
      <c r="J131" s="9">
        <v>2</v>
      </c>
      <c r="K131" s="14" t="s">
        <v>32</v>
      </c>
    </row>
    <row r="132" spans="10:11" ht="15.75" thickBot="1">
      <c r="J132" s="9">
        <v>2</v>
      </c>
      <c r="K132" s="14" t="s">
        <v>32</v>
      </c>
    </row>
    <row r="133" spans="10:11" ht="15.75" thickBot="1">
      <c r="J133" s="9">
        <v>2</v>
      </c>
      <c r="K133" s="14" t="s">
        <v>32</v>
      </c>
    </row>
    <row r="134" spans="10:11" ht="15.75" thickBot="1">
      <c r="J134" s="9">
        <v>3</v>
      </c>
      <c r="K134" s="14" t="s">
        <v>32</v>
      </c>
    </row>
    <row r="135" spans="10:11" ht="15.75" thickBot="1">
      <c r="J135" s="9">
        <v>3</v>
      </c>
      <c r="K135" s="14" t="s">
        <v>32</v>
      </c>
    </row>
    <row r="136" spans="10:11" ht="15.75" thickBot="1">
      <c r="J136" s="9">
        <v>3</v>
      </c>
      <c r="K136" s="14" t="s">
        <v>32</v>
      </c>
    </row>
    <row r="137" spans="10:11" ht="15.75" thickBot="1">
      <c r="J137" s="9">
        <v>3</v>
      </c>
      <c r="K137" s="14" t="s">
        <v>32</v>
      </c>
    </row>
    <row r="138" spans="10:11" ht="15.75" thickBot="1">
      <c r="J138" s="9">
        <v>4</v>
      </c>
      <c r="K138" s="14" t="s">
        <v>32</v>
      </c>
    </row>
    <row r="139" spans="10:11" ht="15.75" thickBot="1">
      <c r="J139" s="9">
        <v>4</v>
      </c>
      <c r="K139" s="14" t="s">
        <v>32</v>
      </c>
    </row>
    <row r="140" spans="10:11" ht="15.75" thickBot="1">
      <c r="J140" s="9">
        <v>4</v>
      </c>
      <c r="K140" s="14" t="s">
        <v>32</v>
      </c>
    </row>
    <row r="141" spans="10:11" ht="15.75" thickBot="1">
      <c r="J141" s="9">
        <v>4</v>
      </c>
      <c r="K141" s="14" t="s">
        <v>32</v>
      </c>
    </row>
    <row r="142" spans="10:11" ht="15.75" thickBot="1">
      <c r="J142" s="9">
        <v>5</v>
      </c>
      <c r="K142" s="14" t="s">
        <v>32</v>
      </c>
    </row>
    <row r="143" spans="10:11" ht="15.75" thickBot="1">
      <c r="J143" s="9">
        <v>5</v>
      </c>
      <c r="K143" s="14" t="s">
        <v>32</v>
      </c>
    </row>
    <row r="144" spans="10:11" ht="15.75" thickBot="1">
      <c r="J144" s="9">
        <v>5</v>
      </c>
      <c r="K144" s="14" t="s">
        <v>32</v>
      </c>
    </row>
    <row r="145" spans="10:11" ht="15.75" thickBot="1">
      <c r="J145" s="9">
        <v>5</v>
      </c>
      <c r="K145" s="14" t="s">
        <v>32</v>
      </c>
    </row>
    <row r="146" spans="10:11" ht="15.75" thickBot="1">
      <c r="J146" s="9">
        <v>6</v>
      </c>
      <c r="K146" s="14" t="s">
        <v>32</v>
      </c>
    </row>
    <row r="147" spans="10:11" ht="15.75" thickBot="1">
      <c r="J147" s="9">
        <v>6</v>
      </c>
      <c r="K147" s="14" t="s">
        <v>32</v>
      </c>
    </row>
    <row r="148" spans="10:11" ht="15.75" thickBot="1">
      <c r="J148" s="9">
        <v>6</v>
      </c>
      <c r="K148" s="14" t="s">
        <v>32</v>
      </c>
    </row>
    <row r="149" spans="10:11" ht="15.75" thickBot="1">
      <c r="J149" s="9">
        <v>6</v>
      </c>
      <c r="K149" s="14" t="s">
        <v>32</v>
      </c>
    </row>
    <row r="150" spans="10:11" ht="15.75" thickBot="1">
      <c r="J150" s="9">
        <v>7</v>
      </c>
      <c r="K150" s="14" t="s">
        <v>32</v>
      </c>
    </row>
    <row r="151" spans="10:11" ht="15.75" thickBot="1">
      <c r="J151" s="9">
        <v>7</v>
      </c>
      <c r="K151" s="14" t="s">
        <v>32</v>
      </c>
    </row>
    <row r="152" spans="10:11" ht="15.75" thickBot="1">
      <c r="J152" s="9">
        <v>7</v>
      </c>
      <c r="K152" s="14" t="s">
        <v>32</v>
      </c>
    </row>
    <row r="153" spans="10:11" ht="15.75" thickBot="1">
      <c r="J153" s="9">
        <v>7</v>
      </c>
      <c r="K153" s="14" t="s">
        <v>32</v>
      </c>
    </row>
    <row r="154" spans="10:11" ht="15.75" thickBot="1">
      <c r="J154" s="9">
        <v>8</v>
      </c>
      <c r="K154" s="14" t="s">
        <v>32</v>
      </c>
    </row>
    <row r="155" spans="10:11" ht="15.75" thickBot="1">
      <c r="J155" s="9">
        <v>8</v>
      </c>
      <c r="K155" s="14" t="s">
        <v>32</v>
      </c>
    </row>
    <row r="156" spans="10:11" ht="15.75" thickBot="1">
      <c r="J156" s="9">
        <v>8</v>
      </c>
      <c r="K156" s="14" t="s">
        <v>32</v>
      </c>
    </row>
    <row r="157" spans="10:11" ht="15.75" thickBot="1">
      <c r="J157" s="9">
        <v>8</v>
      </c>
      <c r="K157" s="14" t="s">
        <v>32</v>
      </c>
    </row>
    <row r="158" spans="10:11" ht="15.75" thickBot="1">
      <c r="J158" s="9">
        <v>9</v>
      </c>
      <c r="K158" s="14" t="s">
        <v>32</v>
      </c>
    </row>
    <row r="159" spans="10:11" ht="15.75" thickBot="1">
      <c r="J159" s="9">
        <v>9</v>
      </c>
      <c r="K159" s="14" t="s">
        <v>32</v>
      </c>
    </row>
    <row r="160" spans="10:11" ht="15.75" thickBot="1">
      <c r="J160" s="9">
        <v>9</v>
      </c>
      <c r="K160" s="14" t="s">
        <v>32</v>
      </c>
    </row>
    <row r="161" spans="10:11" ht="15.75" thickBot="1">
      <c r="J161" s="9">
        <v>9</v>
      </c>
      <c r="K161" s="14" t="s">
        <v>32</v>
      </c>
    </row>
    <row r="162" spans="10:11" ht="15.75" thickBot="1">
      <c r="J162" s="9">
        <v>10</v>
      </c>
      <c r="K162" s="14" t="s">
        <v>32</v>
      </c>
    </row>
    <row r="163" spans="10:11" ht="15.75" thickBot="1">
      <c r="J163" s="9">
        <v>10</v>
      </c>
      <c r="K163" s="14" t="s">
        <v>32</v>
      </c>
    </row>
    <row r="164" spans="10:11" ht="15.75" thickBot="1">
      <c r="J164" s="9">
        <v>10</v>
      </c>
      <c r="K164" s="14" t="s">
        <v>32</v>
      </c>
    </row>
    <row r="165" spans="10:11" ht="15.75" thickBot="1">
      <c r="J165" s="9">
        <v>10</v>
      </c>
      <c r="K165" s="14" t="s">
        <v>32</v>
      </c>
    </row>
    <row r="166" spans="10:11" ht="15.75" thickBot="1">
      <c r="J166" s="9">
        <v>11</v>
      </c>
      <c r="K166" s="14" t="s">
        <v>32</v>
      </c>
    </row>
    <row r="167" spans="10:11" ht="15.75" thickBot="1">
      <c r="J167" s="9">
        <v>11</v>
      </c>
      <c r="K167" s="14" t="s">
        <v>32</v>
      </c>
    </row>
    <row r="168" spans="10:11" ht="15.75" thickBot="1">
      <c r="J168" s="9">
        <v>11</v>
      </c>
      <c r="K168" s="14" t="s">
        <v>32</v>
      </c>
    </row>
    <row r="169" spans="10:11" ht="15.75" thickBot="1">
      <c r="J169" s="9">
        <v>11</v>
      </c>
      <c r="K169" s="14" t="s">
        <v>32</v>
      </c>
    </row>
    <row r="170" spans="10:11" ht="15.75" thickBot="1">
      <c r="J170" s="9">
        <v>12</v>
      </c>
      <c r="K170" s="14" t="s">
        <v>32</v>
      </c>
    </row>
    <row r="171" spans="10:11" ht="15.75" thickBot="1">
      <c r="J171" s="9">
        <v>12</v>
      </c>
      <c r="K171" s="14" t="s">
        <v>32</v>
      </c>
    </row>
    <row r="172" spans="10:11" ht="15.75" thickBot="1">
      <c r="J172" s="9">
        <v>12</v>
      </c>
      <c r="K172" s="14" t="s">
        <v>32</v>
      </c>
    </row>
    <row r="173" spans="10:11" ht="15.75" thickBot="1">
      <c r="J173" s="9">
        <v>12</v>
      </c>
      <c r="K173" s="14" t="s">
        <v>32</v>
      </c>
    </row>
    <row r="174" spans="10:11" ht="15.75" thickBot="1">
      <c r="J174" s="9">
        <v>13</v>
      </c>
      <c r="K174" s="14" t="s">
        <v>32</v>
      </c>
    </row>
    <row r="175" spans="10:11" ht="15.75" thickBot="1">
      <c r="J175" s="9">
        <v>13</v>
      </c>
      <c r="K175" s="14" t="s">
        <v>32</v>
      </c>
    </row>
    <row r="176" spans="10:11" ht="15.75" thickBot="1">
      <c r="J176" s="9">
        <v>13</v>
      </c>
      <c r="K176" s="14" t="s">
        <v>32</v>
      </c>
    </row>
    <row r="177" spans="10:11" ht="15.75" thickBot="1">
      <c r="J177" s="9">
        <v>13</v>
      </c>
      <c r="K177" s="14" t="s">
        <v>32</v>
      </c>
    </row>
    <row r="178" spans="10:11" ht="15.75" thickBot="1">
      <c r="J178" s="9">
        <v>14</v>
      </c>
      <c r="K178" s="14" t="s">
        <v>32</v>
      </c>
    </row>
    <row r="179" spans="10:11" ht="15.75" thickBot="1">
      <c r="J179" s="9">
        <v>14</v>
      </c>
      <c r="K179" s="14" t="s">
        <v>32</v>
      </c>
    </row>
    <row r="180" spans="10:11" ht="15.75" thickBot="1">
      <c r="J180" s="9">
        <v>14</v>
      </c>
      <c r="K180" s="14" t="s">
        <v>32</v>
      </c>
    </row>
    <row r="181" spans="10:11" ht="15.75" thickBot="1">
      <c r="J181" s="9">
        <v>14</v>
      </c>
      <c r="K181" s="14" t="s">
        <v>32</v>
      </c>
    </row>
    <row r="182" spans="10:11" ht="15.75" thickBot="1">
      <c r="J182" s="9">
        <v>15</v>
      </c>
      <c r="K182" s="14" t="s">
        <v>32</v>
      </c>
    </row>
    <row r="183" spans="10:11" ht="15.75" thickBot="1">
      <c r="J183" s="9">
        <v>15</v>
      </c>
      <c r="K183" s="14" t="s">
        <v>32</v>
      </c>
    </row>
    <row r="184" spans="10:11" ht="15.75" thickBot="1">
      <c r="J184" s="9">
        <v>15</v>
      </c>
      <c r="K184" s="14" t="s">
        <v>32</v>
      </c>
    </row>
    <row r="185" spans="10:11" ht="15.75" thickBot="1">
      <c r="J185" s="9">
        <v>15</v>
      </c>
      <c r="K185" s="14" t="s">
        <v>32</v>
      </c>
    </row>
    <row r="186" spans="10:11" ht="15.75" thickBot="1">
      <c r="J186" s="9">
        <v>16</v>
      </c>
      <c r="K186" s="14" t="s">
        <v>32</v>
      </c>
    </row>
    <row r="187" spans="10:11" ht="15.75" thickBot="1">
      <c r="J187" s="9">
        <v>16</v>
      </c>
      <c r="K187" s="14" t="s">
        <v>32</v>
      </c>
    </row>
    <row r="188" spans="10:11" ht="15.75" thickBot="1">
      <c r="J188" s="9">
        <v>16</v>
      </c>
      <c r="K188" s="14" t="s">
        <v>32</v>
      </c>
    </row>
    <row r="189" spans="10:11" ht="15.75" thickBot="1">
      <c r="J189" s="9">
        <v>16</v>
      </c>
      <c r="K189" s="14" t="s">
        <v>32</v>
      </c>
    </row>
    <row r="190" spans="10:11" ht="15.75" thickBot="1">
      <c r="J190" s="9">
        <v>17</v>
      </c>
      <c r="K190" s="14" t="s">
        <v>32</v>
      </c>
    </row>
    <row r="191" spans="10:11" ht="15.75" thickBot="1">
      <c r="J191" s="9">
        <v>17</v>
      </c>
      <c r="K191" s="14" t="s">
        <v>32</v>
      </c>
    </row>
    <row r="192" spans="10:11" ht="15.75" thickBot="1">
      <c r="J192" s="9">
        <v>17</v>
      </c>
      <c r="K192" s="14" t="s">
        <v>32</v>
      </c>
    </row>
    <row r="193" spans="10:11" ht="15.75" thickBot="1">
      <c r="J193" s="9">
        <v>17</v>
      </c>
      <c r="K193" s="14" t="s">
        <v>32</v>
      </c>
    </row>
    <row r="194" spans="10:11" ht="15.75" thickBot="1">
      <c r="J194" s="9">
        <v>18</v>
      </c>
      <c r="K194" s="14" t="s">
        <v>32</v>
      </c>
    </row>
    <row r="195" spans="10:11" ht="15.75" thickBot="1">
      <c r="J195" s="9">
        <v>18</v>
      </c>
      <c r="K195" s="14" t="s">
        <v>32</v>
      </c>
    </row>
    <row r="196" spans="10:11" ht="15.75" thickBot="1">
      <c r="J196" s="9">
        <v>18</v>
      </c>
      <c r="K196" s="14" t="s">
        <v>32</v>
      </c>
    </row>
    <row r="197" spans="10:11" ht="15.75" thickBot="1">
      <c r="J197" s="9">
        <v>18</v>
      </c>
      <c r="K197" s="14" t="s">
        <v>32</v>
      </c>
    </row>
    <row r="198" spans="10:11" ht="15.75" thickBot="1">
      <c r="J198" s="9">
        <v>19</v>
      </c>
      <c r="K198" s="14" t="s">
        <v>32</v>
      </c>
    </row>
    <row r="199" spans="10:11" ht="15.75" thickBot="1">
      <c r="J199" s="9">
        <v>19</v>
      </c>
      <c r="K199" s="14" t="s">
        <v>32</v>
      </c>
    </row>
    <row r="200" spans="10:11" ht="15.75" thickBot="1">
      <c r="J200" s="9">
        <v>19</v>
      </c>
      <c r="K200" s="14" t="s">
        <v>32</v>
      </c>
    </row>
    <row r="201" spans="10:11" ht="15.75" thickBot="1">
      <c r="J201" s="9">
        <v>19</v>
      </c>
      <c r="K201" s="14" t="s">
        <v>32</v>
      </c>
    </row>
    <row r="202" spans="10:11" ht="15.75" thickBot="1">
      <c r="J202" s="9">
        <v>20</v>
      </c>
      <c r="K202" s="14" t="s">
        <v>32</v>
      </c>
    </row>
    <row r="203" spans="10:11" ht="15.75" thickBot="1">
      <c r="J203" s="9">
        <v>20</v>
      </c>
      <c r="K203" s="14" t="s">
        <v>32</v>
      </c>
    </row>
    <row r="204" spans="10:11" ht="15.75" thickBot="1">
      <c r="J204" s="9">
        <v>20</v>
      </c>
      <c r="K204" s="14" t="s">
        <v>32</v>
      </c>
    </row>
    <row r="205" spans="10:11" ht="15.75" thickBot="1">
      <c r="J205" s="9">
        <v>20</v>
      </c>
      <c r="K205" s="14" t="s">
        <v>32</v>
      </c>
    </row>
    <row r="206" spans="10:11" ht="15.75" thickBot="1">
      <c r="J206" s="11">
        <v>21</v>
      </c>
      <c r="K206" s="14" t="s">
        <v>40</v>
      </c>
    </row>
    <row r="207" spans="10:11" ht="15.75" thickBot="1">
      <c r="J207" s="11">
        <v>21</v>
      </c>
      <c r="K207" s="14" t="s">
        <v>40</v>
      </c>
    </row>
    <row r="208" spans="10:11" ht="15.75" thickBot="1">
      <c r="J208" s="11">
        <v>21</v>
      </c>
      <c r="K208" s="14" t="s">
        <v>40</v>
      </c>
    </row>
    <row r="209" spans="10:11" ht="15.75" thickBot="1">
      <c r="J209" s="11">
        <v>21</v>
      </c>
      <c r="K209" s="14" t="s">
        <v>40</v>
      </c>
    </row>
    <row r="210" spans="10:11" ht="15.75" thickBot="1">
      <c r="J210" s="11">
        <v>22</v>
      </c>
      <c r="K210" s="14" t="s">
        <v>40</v>
      </c>
    </row>
    <row r="211" spans="10:11" ht="15.75" thickBot="1">
      <c r="J211" s="11">
        <v>22</v>
      </c>
      <c r="K211" s="14" t="s">
        <v>40</v>
      </c>
    </row>
    <row r="212" spans="10:11" ht="15.75" thickBot="1">
      <c r="J212" s="11">
        <v>22</v>
      </c>
      <c r="K212" s="14" t="s">
        <v>40</v>
      </c>
    </row>
    <row r="213" spans="10:11" ht="15.75" thickBot="1">
      <c r="J213" s="11">
        <v>22</v>
      </c>
      <c r="K213" s="14" t="s">
        <v>40</v>
      </c>
    </row>
    <row r="214" spans="10:11" ht="15.75" thickBot="1">
      <c r="J214" s="11">
        <v>23</v>
      </c>
      <c r="K214" s="14" t="s">
        <v>40</v>
      </c>
    </row>
    <row r="215" spans="10:11" ht="15.75" thickBot="1">
      <c r="J215" s="11">
        <v>23</v>
      </c>
      <c r="K215" s="14" t="s">
        <v>40</v>
      </c>
    </row>
    <row r="216" spans="10:11" ht="15.75" thickBot="1">
      <c r="J216" s="11">
        <v>23</v>
      </c>
      <c r="K216" s="14" t="s">
        <v>40</v>
      </c>
    </row>
    <row r="217" spans="10:11" ht="15.75" thickBot="1">
      <c r="J217" s="11">
        <v>23</v>
      </c>
      <c r="K217" s="14" t="s">
        <v>40</v>
      </c>
    </row>
    <row r="218" spans="10:11" ht="15.75" thickBot="1">
      <c r="J218" s="11">
        <v>24</v>
      </c>
      <c r="K218" s="14" t="s">
        <v>40</v>
      </c>
    </row>
    <row r="219" spans="10:11" ht="15.75" thickBot="1">
      <c r="J219" s="11">
        <v>24</v>
      </c>
      <c r="K219" s="14" t="s">
        <v>40</v>
      </c>
    </row>
    <row r="220" spans="10:11" ht="15.75" thickBot="1">
      <c r="J220" s="11">
        <v>24</v>
      </c>
      <c r="K220" s="14" t="s">
        <v>40</v>
      </c>
    </row>
    <row r="221" spans="10:11" ht="15.75" thickBot="1">
      <c r="J221" s="11">
        <v>24</v>
      </c>
      <c r="K221" s="14" t="s">
        <v>40</v>
      </c>
    </row>
    <row r="222" spans="10:11" ht="15.75" thickBot="1">
      <c r="J222" s="11">
        <v>25</v>
      </c>
      <c r="K222" s="14" t="s">
        <v>40</v>
      </c>
    </row>
    <row r="223" spans="10:11" ht="15.75" thickBot="1">
      <c r="J223" s="11">
        <v>25</v>
      </c>
      <c r="K223" s="14" t="s">
        <v>40</v>
      </c>
    </row>
    <row r="224" spans="10:11" ht="15.75" thickBot="1">
      <c r="J224" s="11">
        <v>25</v>
      </c>
      <c r="K224" s="14" t="s">
        <v>40</v>
      </c>
    </row>
    <row r="225" spans="10:11" ht="15.75" thickBot="1">
      <c r="J225" s="11">
        <v>25</v>
      </c>
      <c r="K225" s="14" t="s">
        <v>40</v>
      </c>
    </row>
    <row r="226" spans="10:11" ht="15.75" thickBot="1">
      <c r="J226" s="11">
        <v>26</v>
      </c>
      <c r="K226" s="14" t="s">
        <v>40</v>
      </c>
    </row>
    <row r="227" spans="10:11" ht="15.75" thickBot="1">
      <c r="J227" s="11">
        <v>26</v>
      </c>
      <c r="K227" s="14" t="s">
        <v>40</v>
      </c>
    </row>
    <row r="228" spans="10:11" ht="15.75" thickBot="1">
      <c r="J228" s="11">
        <v>26</v>
      </c>
      <c r="K228" s="14" t="s">
        <v>40</v>
      </c>
    </row>
    <row r="229" spans="10:11" ht="15.75" thickBot="1">
      <c r="J229" s="11">
        <v>26</v>
      </c>
      <c r="K229" s="14" t="s">
        <v>40</v>
      </c>
    </row>
    <row r="230" spans="10:11" ht="15.75" thickBot="1">
      <c r="J230" s="11">
        <v>27</v>
      </c>
      <c r="K230" s="14" t="s">
        <v>40</v>
      </c>
    </row>
    <row r="231" spans="10:11" ht="15.75" thickBot="1">
      <c r="J231" s="11">
        <v>27</v>
      </c>
      <c r="K231" s="14" t="s">
        <v>40</v>
      </c>
    </row>
    <row r="232" spans="10:11" ht="15.75" thickBot="1">
      <c r="J232" s="11">
        <v>27</v>
      </c>
      <c r="K232" s="14" t="s">
        <v>40</v>
      </c>
    </row>
    <row r="233" spans="10:11" ht="15.75" thickBot="1">
      <c r="J233" s="11">
        <v>27</v>
      </c>
      <c r="K233" s="14" t="s">
        <v>40</v>
      </c>
    </row>
    <row r="234" spans="10:11" ht="15.75" thickBot="1">
      <c r="J234" s="11">
        <v>28</v>
      </c>
      <c r="K234" s="14" t="s">
        <v>40</v>
      </c>
    </row>
    <row r="235" spans="10:11" ht="15.75" thickBot="1">
      <c r="J235" s="11">
        <v>28</v>
      </c>
      <c r="K235" s="14" t="s">
        <v>40</v>
      </c>
    </row>
    <row r="236" spans="10:11" ht="15.75" thickBot="1">
      <c r="J236" s="11">
        <v>28</v>
      </c>
      <c r="K236" s="14" t="s">
        <v>40</v>
      </c>
    </row>
    <row r="237" spans="10:11" ht="15.75" thickBot="1">
      <c r="J237" s="11">
        <v>28</v>
      </c>
      <c r="K237" s="14" t="s">
        <v>40</v>
      </c>
    </row>
    <row r="238" spans="10:11" ht="15.75" thickBot="1">
      <c r="J238" s="11">
        <v>29</v>
      </c>
      <c r="K238" s="14" t="s">
        <v>40</v>
      </c>
    </row>
    <row r="239" spans="10:11" ht="15.75" thickBot="1">
      <c r="J239" s="11">
        <v>29</v>
      </c>
      <c r="K239" s="14" t="s">
        <v>40</v>
      </c>
    </row>
    <row r="240" spans="10:11" ht="15.75" thickBot="1">
      <c r="J240" s="11">
        <v>29</v>
      </c>
      <c r="K240" s="14" t="s">
        <v>40</v>
      </c>
    </row>
    <row r="241" spans="10:11" ht="15.75" thickBot="1">
      <c r="J241" s="11">
        <v>29</v>
      </c>
      <c r="K241" s="14" t="s">
        <v>40</v>
      </c>
    </row>
    <row r="242" spans="10:11" ht="15.75" thickBot="1">
      <c r="J242" s="11">
        <v>30</v>
      </c>
      <c r="K242" s="14" t="s">
        <v>40</v>
      </c>
    </row>
    <row r="243" spans="10:11" ht="15.75" thickBot="1">
      <c r="J243" s="11">
        <v>30</v>
      </c>
      <c r="K243" s="14" t="s">
        <v>40</v>
      </c>
    </row>
    <row r="244" spans="10:11" ht="15.75" thickBot="1">
      <c r="J244" s="11">
        <v>30</v>
      </c>
      <c r="K244" s="14" t="s">
        <v>40</v>
      </c>
    </row>
    <row r="245" spans="10:11" ht="15.75" thickBot="1">
      <c r="J245" s="11">
        <v>30</v>
      </c>
      <c r="K245" s="14" t="s">
        <v>40</v>
      </c>
    </row>
    <row r="246" spans="10:11" ht="15.75" thickBot="1">
      <c r="J246" s="11">
        <v>31</v>
      </c>
      <c r="K246" s="14" t="s">
        <v>40</v>
      </c>
    </row>
    <row r="247" spans="10:11" ht="15.75" thickBot="1">
      <c r="J247" s="11">
        <v>31</v>
      </c>
      <c r="K247" s="14" t="s">
        <v>40</v>
      </c>
    </row>
    <row r="248" spans="10:11" ht="15.75" thickBot="1">
      <c r="J248" s="11">
        <v>31</v>
      </c>
      <c r="K248" s="14" t="s">
        <v>40</v>
      </c>
    </row>
    <row r="249" spans="10:11" ht="15.75" thickBot="1">
      <c r="J249" s="11">
        <v>31</v>
      </c>
      <c r="K249" s="14" t="s">
        <v>40</v>
      </c>
    </row>
    <row r="250" spans="10:11" ht="15.75" thickBot="1">
      <c r="J250" s="11">
        <v>32</v>
      </c>
      <c r="K250" s="14" t="s">
        <v>40</v>
      </c>
    </row>
    <row r="251" spans="10:11" ht="15.75" thickBot="1">
      <c r="J251" s="11">
        <v>32</v>
      </c>
      <c r="K251" s="14" t="s">
        <v>40</v>
      </c>
    </row>
    <row r="252" spans="10:11" ht="15.75" thickBot="1">
      <c r="J252" s="11">
        <v>32</v>
      </c>
      <c r="K252" s="14" t="s">
        <v>40</v>
      </c>
    </row>
    <row r="253" spans="10:11" ht="15.75" thickBot="1">
      <c r="J253" s="11">
        <v>32</v>
      </c>
      <c r="K253" s="14" t="s">
        <v>40</v>
      </c>
    </row>
    <row r="254" spans="10:11" ht="15.75" thickBot="1">
      <c r="J254" s="11">
        <v>33</v>
      </c>
      <c r="K254" s="14" t="s">
        <v>40</v>
      </c>
    </row>
    <row r="255" spans="10:11" ht="15.75" thickBot="1">
      <c r="J255" s="11">
        <v>33</v>
      </c>
      <c r="K255" s="14" t="s">
        <v>40</v>
      </c>
    </row>
    <row r="256" spans="10:11" ht="15.75" thickBot="1">
      <c r="J256" s="11">
        <v>33</v>
      </c>
      <c r="K256" s="14" t="s">
        <v>40</v>
      </c>
    </row>
    <row r="257" spans="10:11" ht="15.75" thickBot="1">
      <c r="J257" s="11">
        <v>33</v>
      </c>
      <c r="K257" s="14" t="s">
        <v>40</v>
      </c>
    </row>
    <row r="258" spans="10:11" ht="15.75" thickBot="1">
      <c r="J258" s="11">
        <v>34</v>
      </c>
      <c r="K258" s="14" t="s">
        <v>40</v>
      </c>
    </row>
    <row r="259" spans="10:11" ht="15.75" thickBot="1">
      <c r="J259" s="11">
        <v>34</v>
      </c>
      <c r="K259" s="14" t="s">
        <v>40</v>
      </c>
    </row>
    <row r="260" spans="10:11" ht="15.75" thickBot="1">
      <c r="J260" s="11">
        <v>34</v>
      </c>
      <c r="K260" s="14" t="s">
        <v>40</v>
      </c>
    </row>
    <row r="261" spans="10:11" ht="15.75" thickBot="1">
      <c r="J261" s="11">
        <v>34</v>
      </c>
      <c r="K261" s="14" t="s">
        <v>40</v>
      </c>
    </row>
    <row r="262" spans="10:11" ht="15.75" thickBot="1">
      <c r="J262" s="12">
        <v>35</v>
      </c>
      <c r="K262" s="14" t="s">
        <v>40</v>
      </c>
    </row>
    <row r="263" spans="10:11" ht="15.75" thickBot="1">
      <c r="J263" s="12">
        <v>35</v>
      </c>
      <c r="K263" s="14" t="s">
        <v>40</v>
      </c>
    </row>
    <row r="264" spans="10:11" ht="15.75" thickBot="1">
      <c r="J264" s="12">
        <v>35</v>
      </c>
      <c r="K264" s="14" t="s">
        <v>40</v>
      </c>
    </row>
    <row r="265" spans="10:11" ht="15.75" thickBot="1">
      <c r="J265" s="12">
        <v>35</v>
      </c>
      <c r="K265" s="14" t="s">
        <v>40</v>
      </c>
    </row>
  </sheetData>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0000000}">
          <x14:formula1>
            <xm:f>'TENDINE UGUALI A TUTTI I PAESI'!$B$1:$B$4</xm:f>
          </x14:formula1>
          <xm:sqref>L2:L8</xm:sqref>
        </x14:dataValidation>
        <x14:dataValidation type="list" allowBlank="1" showInputMessage="1" showErrorMessage="1" xr:uid="{00000000-0002-0000-0700-000001000000}">
          <x14:formula1>
            <xm:f>'TENDINE UGUALI A TUTTI I PAESI'!$C$1:$C$14</xm:f>
          </x14:formula1>
          <xm:sqref>R2</xm:sqref>
        </x14:dataValidation>
        <x14:dataValidation type="list" allowBlank="1" showInputMessage="1" showErrorMessage="1" xr:uid="{00000000-0002-0000-0700-000002000000}">
          <x14:formula1>
            <xm:f>'TENDINE UGUALI A TUTTI I PAESI'!$A$1:$A$29</xm:f>
          </x14:formula1>
          <xm:sqref>I2</xm:sqref>
        </x14:dataValidation>
        <x14:dataValidation type="list" allowBlank="1" showInputMessage="1" showErrorMessage="1" xr:uid="{00000000-0002-0000-0700-000003000000}">
          <x14:formula1>
            <xm:f>'TENDINE SVIZZERA'!K2:AE2</xm:f>
          </x14:formula1>
          <xm:sqref>M2:M8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68"/>
  <sheetViews>
    <sheetView workbookViewId="0">
      <selection activeCell="C227" sqref="C227"/>
    </sheetView>
  </sheetViews>
  <sheetFormatPr defaultColWidth="24" defaultRowHeight="15"/>
  <cols>
    <col min="1" max="2" width="24" style="13"/>
  </cols>
  <sheetData>
    <row r="1" spans="1:3" ht="44.25" thickTop="1" thickBot="1">
      <c r="A1" s="38" t="s">
        <v>201</v>
      </c>
      <c r="B1" s="39" t="s">
        <v>111</v>
      </c>
      <c r="C1" s="39" t="s">
        <v>202</v>
      </c>
    </row>
    <row r="2" spans="1:3" ht="45">
      <c r="A2" s="17" t="s">
        <v>94</v>
      </c>
      <c r="B2" s="39" t="s">
        <v>111</v>
      </c>
      <c r="C2" s="40">
        <v>11.02</v>
      </c>
    </row>
    <row r="3" spans="1:3" ht="60">
      <c r="A3" s="17" t="s">
        <v>82</v>
      </c>
      <c r="B3" s="39" t="s">
        <v>111</v>
      </c>
      <c r="C3" s="40">
        <v>2.62</v>
      </c>
    </row>
    <row r="4" spans="1:3" ht="45">
      <c r="A4" s="17" t="s">
        <v>83</v>
      </c>
      <c r="B4" s="39" t="s">
        <v>111</v>
      </c>
      <c r="C4" s="40">
        <v>5.95</v>
      </c>
    </row>
    <row r="5" spans="1:3" ht="60">
      <c r="A5" s="17" t="s">
        <v>156</v>
      </c>
      <c r="B5" s="39" t="s">
        <v>111</v>
      </c>
      <c r="C5" s="40">
        <v>6.53</v>
      </c>
    </row>
    <row r="6" spans="1:3" ht="45">
      <c r="A6" s="17" t="s">
        <v>157</v>
      </c>
      <c r="B6" s="39" t="s">
        <v>111</v>
      </c>
      <c r="C6" s="40">
        <v>4.0199999999999996</v>
      </c>
    </row>
    <row r="7" spans="1:3" ht="45">
      <c r="A7" s="17" t="s">
        <v>84</v>
      </c>
      <c r="B7" s="39" t="s">
        <v>111</v>
      </c>
      <c r="C7" s="40">
        <v>2.2400000000000002</v>
      </c>
    </row>
    <row r="8" spans="1:3" ht="45">
      <c r="A8" s="17" t="s">
        <v>85</v>
      </c>
      <c r="B8" s="39" t="s">
        <v>111</v>
      </c>
      <c r="C8" s="40">
        <v>1.21</v>
      </c>
    </row>
    <row r="9" spans="1:3" ht="45">
      <c r="A9" s="17" t="s">
        <v>86</v>
      </c>
      <c r="B9" s="39" t="s">
        <v>111</v>
      </c>
      <c r="C9" s="40">
        <v>178.09</v>
      </c>
    </row>
    <row r="10" spans="1:3" ht="45">
      <c r="A10" s="17" t="s">
        <v>87</v>
      </c>
      <c r="B10" s="39" t="s">
        <v>111</v>
      </c>
      <c r="C10" s="40">
        <v>3.62</v>
      </c>
    </row>
    <row r="11" spans="1:3" ht="45">
      <c r="A11" s="17" t="s">
        <v>88</v>
      </c>
      <c r="B11" s="39" t="s">
        <v>111</v>
      </c>
      <c r="C11" s="40">
        <v>23.1</v>
      </c>
    </row>
    <row r="12" spans="1:3" ht="45">
      <c r="A12" s="17" t="s">
        <v>89</v>
      </c>
      <c r="B12" s="39" t="s">
        <v>111</v>
      </c>
      <c r="C12" s="40">
        <v>16.420000000000002</v>
      </c>
    </row>
    <row r="13" spans="1:3" ht="45">
      <c r="A13" s="17" t="s">
        <v>158</v>
      </c>
      <c r="B13" s="39" t="s">
        <v>111</v>
      </c>
      <c r="C13" s="40">
        <v>27.27</v>
      </c>
    </row>
    <row r="14" spans="1:3" ht="45">
      <c r="A14" s="17" t="s">
        <v>90</v>
      </c>
      <c r="B14" s="39" t="s">
        <v>111</v>
      </c>
      <c r="C14" s="40">
        <v>13.48</v>
      </c>
    </row>
    <row r="15" spans="1:3" ht="45">
      <c r="A15" s="13" t="s">
        <v>92</v>
      </c>
      <c r="B15" s="39" t="s">
        <v>111</v>
      </c>
      <c r="C15" s="40">
        <v>1.95</v>
      </c>
    </row>
    <row r="16" spans="1:3">
      <c r="A16" s="13" t="s">
        <v>93</v>
      </c>
      <c r="B16" s="39" t="s">
        <v>111</v>
      </c>
      <c r="C16" s="40">
        <v>183.15</v>
      </c>
    </row>
    <row r="17" spans="1:3" ht="60">
      <c r="A17" s="17" t="s">
        <v>82</v>
      </c>
      <c r="B17" s="39" t="s">
        <v>115</v>
      </c>
      <c r="C17" s="40">
        <v>1.85</v>
      </c>
    </row>
    <row r="18" spans="1:3" ht="45">
      <c r="A18" s="17" t="s">
        <v>83</v>
      </c>
      <c r="B18" s="39" t="s">
        <v>115</v>
      </c>
      <c r="C18" s="40">
        <v>6.84</v>
      </c>
    </row>
    <row r="19" spans="1:3" ht="60">
      <c r="A19" s="17" t="s">
        <v>156</v>
      </c>
      <c r="B19" s="39" t="s">
        <v>115</v>
      </c>
      <c r="C19" s="40">
        <v>4.05</v>
      </c>
    </row>
    <row r="20" spans="1:3" ht="45">
      <c r="A20" s="17" t="s">
        <v>84</v>
      </c>
      <c r="B20" s="39" t="s">
        <v>115</v>
      </c>
      <c r="C20" s="40">
        <v>2.13</v>
      </c>
    </row>
    <row r="21" spans="1:3" ht="45">
      <c r="A21" s="17" t="s">
        <v>85</v>
      </c>
      <c r="B21" s="39" t="s">
        <v>115</v>
      </c>
      <c r="C21" s="40">
        <v>0.72</v>
      </c>
    </row>
    <row r="22" spans="1:3" ht="45">
      <c r="A22" s="17" t="s">
        <v>86</v>
      </c>
      <c r="B22" s="39" t="s">
        <v>115</v>
      </c>
      <c r="C22" s="40">
        <v>87.97</v>
      </c>
    </row>
    <row r="23" spans="1:3" ht="45">
      <c r="A23" s="17" t="s">
        <v>87</v>
      </c>
      <c r="B23" s="39" t="s">
        <v>115</v>
      </c>
      <c r="C23" s="40">
        <v>1.82</v>
      </c>
    </row>
    <row r="24" spans="1:3" ht="45">
      <c r="A24" s="17" t="s">
        <v>88</v>
      </c>
      <c r="B24" s="39" t="s">
        <v>115</v>
      </c>
      <c r="C24" s="40">
        <v>6.2</v>
      </c>
    </row>
    <row r="25" spans="1:3" ht="45">
      <c r="A25" s="17" t="s">
        <v>89</v>
      </c>
      <c r="B25" s="39" t="s">
        <v>115</v>
      </c>
      <c r="C25" s="40">
        <v>11.56</v>
      </c>
    </row>
    <row r="26" spans="1:3" ht="45">
      <c r="A26" s="17" t="s">
        <v>158</v>
      </c>
      <c r="B26" s="39" t="s">
        <v>115</v>
      </c>
      <c r="C26" s="40">
        <v>11.54</v>
      </c>
    </row>
    <row r="27" spans="1:3" ht="45">
      <c r="A27" s="17" t="s">
        <v>90</v>
      </c>
      <c r="B27" s="39" t="s">
        <v>115</v>
      </c>
      <c r="C27" s="40">
        <v>11.9</v>
      </c>
    </row>
    <row r="28" spans="1:3" ht="45">
      <c r="A28" s="17" t="s">
        <v>91</v>
      </c>
      <c r="B28" s="39" t="s">
        <v>115</v>
      </c>
      <c r="C28" s="40">
        <v>0.7</v>
      </c>
    </row>
    <row r="29" spans="1:3" ht="45">
      <c r="A29" s="13" t="s">
        <v>92</v>
      </c>
      <c r="B29" s="39" t="s">
        <v>115</v>
      </c>
      <c r="C29" s="40">
        <v>1.87</v>
      </c>
    </row>
    <row r="30" spans="1:3">
      <c r="A30" s="13" t="s">
        <v>93</v>
      </c>
      <c r="B30" s="39" t="s">
        <v>115</v>
      </c>
      <c r="C30" s="40">
        <v>269.36</v>
      </c>
    </row>
    <row r="31" spans="1:3" ht="45">
      <c r="A31" s="17" t="s">
        <v>94</v>
      </c>
      <c r="B31" s="39" t="s">
        <v>114</v>
      </c>
      <c r="C31" s="40">
        <v>9.49</v>
      </c>
    </row>
    <row r="32" spans="1:3" ht="60">
      <c r="A32" s="17" t="s">
        <v>82</v>
      </c>
      <c r="B32" s="39" t="s">
        <v>114</v>
      </c>
      <c r="C32" s="40">
        <v>2.93</v>
      </c>
    </row>
    <row r="33" spans="1:3" ht="45">
      <c r="A33" s="17" t="s">
        <v>83</v>
      </c>
      <c r="B33" s="39" t="s">
        <v>114</v>
      </c>
      <c r="C33" s="40">
        <v>8.5299999999999994</v>
      </c>
    </row>
    <row r="34" spans="1:3" ht="60">
      <c r="A34" s="17" t="s">
        <v>156</v>
      </c>
      <c r="B34" s="39" t="s">
        <v>114</v>
      </c>
      <c r="C34" s="40">
        <v>10.27</v>
      </c>
    </row>
    <row r="35" spans="1:3" ht="45">
      <c r="A35" s="17" t="s">
        <v>84</v>
      </c>
      <c r="B35" s="39" t="s">
        <v>114</v>
      </c>
      <c r="C35" s="40">
        <v>2.0499999999999998</v>
      </c>
    </row>
    <row r="36" spans="1:3" ht="45">
      <c r="A36" s="17" t="s">
        <v>85</v>
      </c>
      <c r="B36" s="39" t="s">
        <v>114</v>
      </c>
      <c r="C36" s="40">
        <v>1.29</v>
      </c>
    </row>
    <row r="37" spans="1:3" ht="45">
      <c r="A37" s="17" t="s">
        <v>86</v>
      </c>
      <c r="B37" s="39" t="s">
        <v>114</v>
      </c>
      <c r="C37" s="40">
        <v>280.02</v>
      </c>
    </row>
    <row r="38" spans="1:3" ht="45">
      <c r="A38" s="17" t="s">
        <v>87</v>
      </c>
      <c r="B38" s="39" t="s">
        <v>114</v>
      </c>
      <c r="C38" s="40">
        <v>1.78</v>
      </c>
    </row>
    <row r="39" spans="1:3" ht="45">
      <c r="A39" s="17" t="s">
        <v>88</v>
      </c>
      <c r="B39" s="39" t="s">
        <v>114</v>
      </c>
      <c r="C39" s="40">
        <v>7.76</v>
      </c>
    </row>
    <row r="40" spans="1:3" ht="45">
      <c r="A40" s="17" t="s">
        <v>89</v>
      </c>
      <c r="B40" s="39" t="s">
        <v>114</v>
      </c>
      <c r="C40" s="40">
        <v>12.75</v>
      </c>
    </row>
    <row r="41" spans="1:3" ht="45">
      <c r="A41" s="17" t="s">
        <v>158</v>
      </c>
      <c r="B41" s="39" t="s">
        <v>114</v>
      </c>
      <c r="C41" s="40">
        <v>17.46</v>
      </c>
    </row>
    <row r="42" spans="1:3" ht="45">
      <c r="A42" s="17" t="s">
        <v>90</v>
      </c>
      <c r="B42" s="39" t="s">
        <v>114</v>
      </c>
      <c r="C42" s="40">
        <v>13.26</v>
      </c>
    </row>
    <row r="43" spans="1:3" ht="45">
      <c r="A43" s="13" t="s">
        <v>92</v>
      </c>
      <c r="B43" s="39" t="s">
        <v>114</v>
      </c>
      <c r="C43" s="40">
        <v>1.96</v>
      </c>
    </row>
    <row r="44" spans="1:3">
      <c r="A44" s="13" t="s">
        <v>93</v>
      </c>
      <c r="B44" s="39" t="s">
        <v>114</v>
      </c>
      <c r="C44" s="40">
        <v>117.61</v>
      </c>
    </row>
    <row r="45" spans="1:3" ht="60">
      <c r="A45" s="17" t="s">
        <v>82</v>
      </c>
      <c r="B45" s="39" t="s">
        <v>112</v>
      </c>
      <c r="C45" s="40">
        <v>3.1</v>
      </c>
    </row>
    <row r="46" spans="1:3" ht="45">
      <c r="A46" s="17" t="s">
        <v>83</v>
      </c>
      <c r="B46" s="39" t="s">
        <v>112</v>
      </c>
      <c r="C46" s="40">
        <v>4.62</v>
      </c>
    </row>
    <row r="47" spans="1:3" ht="60">
      <c r="A47" s="17" t="s">
        <v>156</v>
      </c>
      <c r="B47" s="39" t="s">
        <v>112</v>
      </c>
      <c r="C47" s="40">
        <v>10.029999999999999</v>
      </c>
    </row>
    <row r="48" spans="1:3" ht="45">
      <c r="A48" s="17" t="s">
        <v>84</v>
      </c>
      <c r="B48" s="39" t="s">
        <v>112</v>
      </c>
      <c r="C48" s="40">
        <v>1.88</v>
      </c>
    </row>
    <row r="49" spans="1:3" ht="45">
      <c r="A49" s="17" t="s">
        <v>88</v>
      </c>
      <c r="B49" s="39" t="s">
        <v>112</v>
      </c>
      <c r="C49" s="40">
        <v>21.82</v>
      </c>
    </row>
    <row r="50" spans="1:3" ht="45">
      <c r="A50" s="17" t="s">
        <v>89</v>
      </c>
      <c r="B50" s="39" t="s">
        <v>112</v>
      </c>
      <c r="C50" s="40">
        <v>10.71</v>
      </c>
    </row>
    <row r="51" spans="1:3" ht="45">
      <c r="A51" s="17" t="s">
        <v>158</v>
      </c>
      <c r="B51" s="39" t="s">
        <v>112</v>
      </c>
      <c r="C51" s="40">
        <v>36.700000000000003</v>
      </c>
    </row>
    <row r="52" spans="1:3" ht="45">
      <c r="A52" s="17" t="s">
        <v>90</v>
      </c>
      <c r="B52" s="39" t="s">
        <v>112</v>
      </c>
      <c r="C52" s="40">
        <v>16.84</v>
      </c>
    </row>
    <row r="53" spans="1:3" ht="45">
      <c r="A53" s="13" t="s">
        <v>92</v>
      </c>
      <c r="B53" s="39" t="s">
        <v>112</v>
      </c>
      <c r="C53" s="40">
        <v>1.6</v>
      </c>
    </row>
    <row r="54" spans="1:3" ht="60">
      <c r="A54" s="17" t="s">
        <v>82</v>
      </c>
      <c r="B54" s="39" t="s">
        <v>113</v>
      </c>
      <c r="C54" s="40">
        <v>3.79</v>
      </c>
    </row>
    <row r="55" spans="1:3" ht="45">
      <c r="A55" s="17" t="s">
        <v>83</v>
      </c>
      <c r="B55" s="39" t="s">
        <v>113</v>
      </c>
      <c r="C55" s="40">
        <v>4.99</v>
      </c>
    </row>
    <row r="56" spans="1:3" ht="60">
      <c r="A56" s="17" t="s">
        <v>156</v>
      </c>
      <c r="B56" s="39" t="s">
        <v>113</v>
      </c>
      <c r="C56" s="40">
        <v>8.4600000000000009</v>
      </c>
    </row>
    <row r="57" spans="1:3" ht="45">
      <c r="A57" s="17" t="s">
        <v>84</v>
      </c>
      <c r="B57" s="39" t="s">
        <v>113</v>
      </c>
      <c r="C57" s="40">
        <v>1.91</v>
      </c>
    </row>
    <row r="58" spans="1:3" ht="45">
      <c r="A58" s="17" t="s">
        <v>85</v>
      </c>
      <c r="B58" s="39" t="s">
        <v>113</v>
      </c>
      <c r="C58" s="40">
        <v>1.35</v>
      </c>
    </row>
    <row r="59" spans="1:3" ht="45">
      <c r="A59" s="17" t="s">
        <v>86</v>
      </c>
      <c r="B59" s="39" t="s">
        <v>113</v>
      </c>
      <c r="C59" s="40">
        <v>108.4</v>
      </c>
    </row>
    <row r="60" spans="1:3" ht="45">
      <c r="A60" s="17" t="s">
        <v>87</v>
      </c>
      <c r="B60" s="39" t="s">
        <v>113</v>
      </c>
      <c r="C60" s="40">
        <v>1.43</v>
      </c>
    </row>
    <row r="61" spans="1:3" ht="45">
      <c r="A61" s="17" t="s">
        <v>88</v>
      </c>
      <c r="B61" s="39" t="s">
        <v>113</v>
      </c>
      <c r="C61" s="40">
        <v>8.23</v>
      </c>
    </row>
    <row r="62" spans="1:3" ht="45">
      <c r="A62" s="17" t="s">
        <v>89</v>
      </c>
      <c r="B62" s="39" t="s">
        <v>113</v>
      </c>
      <c r="C62" s="40">
        <v>8.92</v>
      </c>
    </row>
    <row r="63" spans="1:3" ht="45">
      <c r="A63" s="17" t="s">
        <v>158</v>
      </c>
      <c r="B63" s="39" t="s">
        <v>113</v>
      </c>
      <c r="C63" s="40">
        <v>35.39</v>
      </c>
    </row>
    <row r="64" spans="1:3" ht="45">
      <c r="A64" s="17" t="s">
        <v>90</v>
      </c>
      <c r="B64" s="39" t="s">
        <v>113</v>
      </c>
      <c r="C64" s="40">
        <v>11.22</v>
      </c>
    </row>
    <row r="65" spans="1:3" ht="45">
      <c r="A65" s="13" t="s">
        <v>92</v>
      </c>
      <c r="B65" s="39" t="s">
        <v>113</v>
      </c>
      <c r="C65" s="40">
        <v>1.64</v>
      </c>
    </row>
    <row r="66" spans="1:3">
      <c r="A66" s="13" t="s">
        <v>93</v>
      </c>
      <c r="B66" s="39" t="s">
        <v>113</v>
      </c>
      <c r="C66" s="40">
        <v>144.31</v>
      </c>
    </row>
    <row r="67" spans="1:3" ht="60">
      <c r="A67" s="41" t="s">
        <v>180</v>
      </c>
    </row>
    <row r="68" spans="1:3" ht="30">
      <c r="A68" s="41" t="s">
        <v>179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DFD846AE850A742BC8AEC96226D2F2E" ma:contentTypeVersion="13" ma:contentTypeDescription="Creare un nuovo documento." ma:contentTypeScope="" ma:versionID="fa998835ecad12a20c10aa3fe3a8403e">
  <xsd:schema xmlns:xsd="http://www.w3.org/2001/XMLSchema" xmlns:xs="http://www.w3.org/2001/XMLSchema" xmlns:p="http://schemas.microsoft.com/office/2006/metadata/properties" xmlns:ns2="21a6306f-1b61-4dad-8891-182b0fd4c013" xmlns:ns3="f42c9359-d7dc-47b5-aa08-f54bf671d7e2" targetNamespace="http://schemas.microsoft.com/office/2006/metadata/properties" ma:root="true" ma:fieldsID="8efbc5eb6f0950cd98656cf26d4b08cb" ns2:_="" ns3:_="">
    <xsd:import namespace="21a6306f-1b61-4dad-8891-182b0fd4c013"/>
    <xsd:import namespace="f42c9359-d7dc-47b5-aa08-f54bf671d7e2"/>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a6306f-1b61-4dad-8891-182b0fd4c013"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Tag immagine" ma:readOnly="false" ma:fieldId="{5cf76f15-5ced-4ddc-b409-7134ff3c332f}" ma:taxonomyMulti="true" ma:sspId="a0e9699c-646f-40c1-bdd0-6f1c8f7f0e39"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42c9359-d7dc-47b5-aa08-f54bf671d7e2"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574778ed-cb14-4456-9aba-cd16282db8b6}" ma:internalName="TaxCatchAll" ma:showField="CatchAllData" ma:web="f42c9359-d7dc-47b5-aa08-f54bf671d7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42c9359-d7dc-47b5-aa08-f54bf671d7e2" xsi:nil="true"/>
    <lcf76f155ced4ddcb4097134ff3c332f xmlns="21a6306f-1b61-4dad-8891-182b0fd4c01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177BC13-687E-4D5D-97FD-AAC0B5534044}"/>
</file>

<file path=customXml/itemProps2.xml><?xml version="1.0" encoding="utf-8"?>
<ds:datastoreItem xmlns:ds="http://schemas.openxmlformats.org/officeDocument/2006/customXml" ds:itemID="{E68E5890-4E84-44BA-8F9C-C95D49BAAF7C}"/>
</file>

<file path=customXml/itemProps3.xml><?xml version="1.0" encoding="utf-8"?>
<ds:datastoreItem xmlns:ds="http://schemas.openxmlformats.org/officeDocument/2006/customXml" ds:itemID="{732B2EA8-1190-4842-8267-29835DCF0F1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Antonio Delfino</dc:creator>
  <cp:keywords/>
  <dc:description/>
  <cp:lastModifiedBy>Giulia Rinaldi</cp:lastModifiedBy>
  <cp:revision/>
  <dcterms:created xsi:type="dcterms:W3CDTF">2025-05-22T08:41:06Z</dcterms:created>
  <dcterms:modified xsi:type="dcterms:W3CDTF">2026-03-18T11:22:41Z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0x010100FDFD846AE850A742BC8AEC96226D2F2E</vt:lpwstr>
  </property>
  <property fmtid="{D5CDD505-2E9C-101B-9397-08002B2CF9AE}" pid="3" name="MediaServiceImageTags">
    <vt:lpwstr/>
  </property>
</Properties>
</file>